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480" windowHeight="4365" tabRatio="6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<sst xmlns="http://schemas.openxmlformats.org/spreadsheetml/2006/main" count="2103" uniqueCount="409">
  <si>
    <t>Секция</t>
  </si>
  <si>
    <t>Этаж</t>
  </si>
  <si>
    <t>Количество комнат</t>
  </si>
  <si>
    <t>Разность новой и старой площадей</t>
  </si>
  <si>
    <t>1к</t>
  </si>
  <si>
    <t>2к</t>
  </si>
  <si>
    <t>3к</t>
  </si>
  <si>
    <t>Комова Юлия Михайловна</t>
  </si>
  <si>
    <t>Шишкова Марина Валентиновна</t>
  </si>
  <si>
    <t>Шипалов Александр Валерьевич</t>
  </si>
  <si>
    <t>Лукашенко Светлана Ивановна</t>
  </si>
  <si>
    <t>Устименко Алексей Михайлович</t>
  </si>
  <si>
    <t>Саркисян Игорь Юрьевич</t>
  </si>
  <si>
    <t>Суханов Алексей Владимирович</t>
  </si>
  <si>
    <t>Стрельцова Галина Александровна</t>
  </si>
  <si>
    <t>Терентьев Сергей Николаевич</t>
  </si>
  <si>
    <t>Несветаев Игорь Вячеславович</t>
  </si>
  <si>
    <t>Лютикова(Хохрина) Альбина Петровна</t>
  </si>
  <si>
    <t>Аракелян Нина Георгиевна</t>
  </si>
  <si>
    <t>Ситин Николай Алексеевич</t>
  </si>
  <si>
    <t>Павлющик Анна Николаевна</t>
  </si>
  <si>
    <t>Кицан (Цветкова) Ирина Геннадьевна</t>
  </si>
  <si>
    <t>Кадурин Олег Алексеевич</t>
  </si>
  <si>
    <t xml:space="preserve">Сторожинская Надежда Семеновна  </t>
  </si>
  <si>
    <t>Ефимов Анатолий Иванович</t>
  </si>
  <si>
    <t>Мурзин Илья Алексеевич</t>
  </si>
  <si>
    <t>Герасимова Надежда Александровна</t>
  </si>
  <si>
    <t>Строганова Ирина Александровна</t>
  </si>
  <si>
    <t>Третьякова Светлана Владимировна</t>
  </si>
  <si>
    <t>Кондаурова Татьяна Михайловна</t>
  </si>
  <si>
    <t>Кашина Софья Васильевна</t>
  </si>
  <si>
    <t>Усачева Людмила Ивановна</t>
  </si>
  <si>
    <t>Ратынский Дмитрий Анатольевич</t>
  </si>
  <si>
    <t>Шахазизян Сурен Ашотович</t>
  </si>
  <si>
    <t>Тактакидзе Отари Георгиевич</t>
  </si>
  <si>
    <t>Ирге(Федотова) Татьяна Юрьевна</t>
  </si>
  <si>
    <t>переход с дду116</t>
  </si>
  <si>
    <t>Федосеева(Савина) Алевтина Николаевна</t>
  </si>
  <si>
    <t>Малаева Зури Тажутдиновна</t>
  </si>
  <si>
    <t>переход с дду33</t>
  </si>
  <si>
    <t>Пашкова Галина Борисовна</t>
  </si>
  <si>
    <t>Шамлых Алексей Витальевич</t>
  </si>
  <si>
    <t>Вахрушев Андрей Викторович</t>
  </si>
  <si>
    <t>Резников Дмитрий Александрович</t>
  </si>
  <si>
    <t>Невзорова Анна Васильевна</t>
  </si>
  <si>
    <t>Плетнева Елена Борисовна</t>
  </si>
  <si>
    <t>Муслимов Руслан Гаджиевич, наследники Муслимова Марианна Наильевна и несовершеннолетняя ночь</t>
  </si>
  <si>
    <t>Плужников Вадим Игоревич</t>
  </si>
  <si>
    <t>Бялковская Виктория Казимировна</t>
  </si>
  <si>
    <t>Тарусов Владимир Викторович</t>
  </si>
  <si>
    <t>Гитинаев Гамид Юсупгаджиевич</t>
  </si>
  <si>
    <t>Семехина Екатерина Валерьевна</t>
  </si>
  <si>
    <t>Носов Дмитрий Васильевич</t>
  </si>
  <si>
    <t>Телелеков Дмитрий Михайлович</t>
  </si>
  <si>
    <t>Афонин Василий Николаевич и Афонина Галина Алексеевна</t>
  </si>
  <si>
    <t>2б</t>
  </si>
  <si>
    <t>Кушпер Мария Григорьевна</t>
  </si>
  <si>
    <t>Сухецкая Наталья Владимировна</t>
  </si>
  <si>
    <t>Юрков Виктор Кириллович</t>
  </si>
  <si>
    <t>Теренков Евгений Викторович</t>
  </si>
  <si>
    <t>Клинкова Елена Александровна</t>
  </si>
  <si>
    <t>Кулакова Елена Васильевна</t>
  </si>
  <si>
    <t>Лаухин Владислав Дмитриевич</t>
  </si>
  <si>
    <t>Шерстюк Валерий Николаевич</t>
  </si>
  <si>
    <t>Ершов Дмитрий Ильич</t>
  </si>
  <si>
    <t>Нестеров Игорь Алексеевич</t>
  </si>
  <si>
    <t>Иконникова Галина Валерьевна</t>
  </si>
  <si>
    <t>Бойцова Ирина Вячеславовна</t>
  </si>
  <si>
    <t>Лысенко Елена Ивановна</t>
  </si>
  <si>
    <t>Егорова Нина Ивановна</t>
  </si>
  <si>
    <t>Максимов Андрей Иванович</t>
  </si>
  <si>
    <t>Рыбина Галина Васильевна</t>
  </si>
  <si>
    <t>Сухарева Наталья Юрьевна</t>
  </si>
  <si>
    <t>Зутикова Валентина Николаевна</t>
  </si>
  <si>
    <t>Седых (Фенькова) Наталья Михайловна</t>
  </si>
  <si>
    <t>Рябухина Оксана Анатольевна</t>
  </si>
  <si>
    <t>Хромова Инга Юрьевна</t>
  </si>
  <si>
    <t>Подсекалова Нина Дмитриевна</t>
  </si>
  <si>
    <t>Кузнецов Игорь Евгеньевич</t>
  </si>
  <si>
    <t>Секацкий Станислав Александрович</t>
  </si>
  <si>
    <t>Биндер Семен Борисович</t>
  </si>
  <si>
    <t>Сухов Олег Владимирович</t>
  </si>
  <si>
    <t>Лёвкина (Левкина) Светлана Николаевна</t>
  </si>
  <si>
    <t>Кокорев Константин Александрович</t>
  </si>
  <si>
    <t>Фоменко Нина Андреевна</t>
  </si>
  <si>
    <t>Мельникова Елена Игоревна</t>
  </si>
  <si>
    <t>Гончаров Валентин Алексеевич</t>
  </si>
  <si>
    <t>Мосин Дмитрий Викторович</t>
  </si>
  <si>
    <t>Скоморохов Павел Игоревич</t>
  </si>
  <si>
    <t>Сморжевская Галина Глебовна, Горшков Виктор Геннадьевич</t>
  </si>
  <si>
    <t>Мочалов Вячеслав Алексеевич, Ярхо(Мочалова) Алла Вячеславовна, Мочалова Наталья Романовна</t>
  </si>
  <si>
    <t>Гамзаев Арсен Хаджимурадович</t>
  </si>
  <si>
    <t>Майборода Леонид Петрович</t>
  </si>
  <si>
    <t>Бовин Юрий Михайлович</t>
  </si>
  <si>
    <t>дду134</t>
  </si>
  <si>
    <t>Ахмеджанова Нигина Джаффаровна</t>
  </si>
  <si>
    <t>Чухнов Виктор Иванович</t>
  </si>
  <si>
    <t>Ерофеева Надежда Ивановна</t>
  </si>
  <si>
    <t>Молчановский Владимир Николаевич</t>
  </si>
  <si>
    <t>Кениг Олег Владимирович</t>
  </si>
  <si>
    <t>Коротков Владимир Александрович</t>
  </si>
  <si>
    <t>Журавлева Диана Игоревна</t>
  </si>
  <si>
    <r>
      <t>дду62от28.05.03,секц.2,эт.</t>
    </r>
    <r>
      <rPr>
        <b/>
        <sz val="8"/>
        <rFont val="Arial"/>
        <family val="2"/>
      </rPr>
      <t>5</t>
    </r>
  </si>
  <si>
    <t>Клюхин Юрий Владимирович</t>
  </si>
  <si>
    <t>дду23от21.05.03,секц.1,эт.6</t>
  </si>
  <si>
    <t>дду99от25.09.03,секц.3,эт.3,2к</t>
  </si>
  <si>
    <t>дду36от09.10.03,секц.1,эт.9,2к</t>
  </si>
  <si>
    <t>Плотникова Ирина Борисовна</t>
  </si>
  <si>
    <t>Плотников Павел Александрович</t>
  </si>
  <si>
    <t>Головня Ольга Геннадьевна</t>
  </si>
  <si>
    <t>Филатова Людмила Михайловна</t>
  </si>
  <si>
    <t>Люлько Валентина Федоровна</t>
  </si>
  <si>
    <t>Комаров Алексей Игоревич</t>
  </si>
  <si>
    <t>дду51от22.11.04,эт1,1к</t>
  </si>
  <si>
    <t>Данилова Елена Анатольевна</t>
  </si>
  <si>
    <t>Дембикова Лидия Ивановна</t>
  </si>
  <si>
    <t>уступка 15.11.07 по дду89от14.03.05, секц.3,1к отАлифиренко Натальи Викторовны</t>
  </si>
  <si>
    <t>Старцев Александр Анатольевич и Старцева Леонтина Францевна</t>
  </si>
  <si>
    <t>Афонюшкина (Носкова) Наталья Валерьевна</t>
  </si>
  <si>
    <t>Самарина (Телятникова) Екатерина Александровна</t>
  </si>
  <si>
    <t>связи нет</t>
  </si>
  <si>
    <t>дду154от22.11.04,секц.3,эт.10,1к</t>
  </si>
  <si>
    <t>Шайхутдинов Ильшат Анасович</t>
  </si>
  <si>
    <r>
      <t xml:space="preserve">дду94от01.10.03,секц3,эт2,2к, уступка от Гордеевой А.Е., </t>
    </r>
    <r>
      <rPr>
        <sz val="8"/>
        <color indexed="10"/>
        <rFont val="Arial"/>
        <family val="2"/>
      </rPr>
      <t>двойник? Муслимов Р.Г.</t>
    </r>
  </si>
  <si>
    <r>
      <t>дду27 от 10.07.03 секц1,</t>
    </r>
    <r>
      <rPr>
        <b/>
        <sz val="8"/>
        <rFont val="Arial"/>
        <family val="2"/>
      </rPr>
      <t>эт7</t>
    </r>
    <r>
      <rPr>
        <sz val="8"/>
        <rFont val="Arial"/>
        <family val="2"/>
      </rPr>
      <t>,1к,</t>
    </r>
    <r>
      <rPr>
        <b/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совпадает номер квартиры с Шамлых А.В., но этаж разный</t>
    </r>
  </si>
  <si>
    <t>Кочинова (Машукова) Ирина Сергеевна</t>
  </si>
  <si>
    <r>
      <t>дду54от10.06.04,секц2,</t>
    </r>
    <r>
      <rPr>
        <b/>
        <sz val="8"/>
        <rFont val="Arial"/>
        <family val="2"/>
      </rPr>
      <t>эт3</t>
    </r>
    <r>
      <rPr>
        <sz val="8"/>
        <rFont val="Arial"/>
        <family val="2"/>
      </rPr>
      <t>,1к</t>
    </r>
    <r>
      <rPr>
        <sz val="8"/>
        <color indexed="10"/>
        <rFont val="Arial"/>
        <family val="2"/>
      </rPr>
      <t>, совпал номер квартиры с Сухецкая Н.В., но этаж разный</t>
    </r>
  </si>
  <si>
    <t>ДДУ старых дольщиков на регистрации</t>
  </si>
  <si>
    <t>ДДУ старых дольщиков зарегистрировано</t>
  </si>
  <si>
    <t>ДДУ старым дольщикам предложено</t>
  </si>
  <si>
    <t>судится</t>
  </si>
  <si>
    <t>Шерстнева (Чернова) Анна Геннадьевна</t>
  </si>
  <si>
    <r>
      <t>дду68от21.03.03, корпус2</t>
    </r>
    <r>
      <rPr>
        <sz val="8"/>
        <color indexed="10"/>
        <rFont val="Arial"/>
        <family val="2"/>
      </rPr>
      <t>, совпал номер договора с Тактакидзе О.Г., но описание квартиры и число комнат разное</t>
    </r>
  </si>
  <si>
    <t>Теплякова М.О.</t>
  </si>
  <si>
    <t>Шутая Н.К.</t>
  </si>
  <si>
    <t>Морева М.Л.</t>
  </si>
  <si>
    <t>Никешкина Н.А.</t>
  </si>
  <si>
    <t>Романов С.С.</t>
  </si>
  <si>
    <t>Новокрещенова Д.И.</t>
  </si>
  <si>
    <t>Волкова Н.А.</t>
  </si>
  <si>
    <t>Строганов Л.Л.</t>
  </si>
  <si>
    <t>Керопян Э.О.</t>
  </si>
  <si>
    <t>Мамедова З.Ф.</t>
  </si>
  <si>
    <t>Павлова Е.В.</t>
  </si>
  <si>
    <t>Лешкова Л.Ф.</t>
  </si>
  <si>
    <t>Ярославцева В.В.</t>
  </si>
  <si>
    <t>Шульгина Н.С.</t>
  </si>
  <si>
    <t>Боброва Ф.А.</t>
  </si>
  <si>
    <t>Афанасов В.В.(afa)</t>
  </si>
  <si>
    <t>Резцов А.Ю.</t>
  </si>
  <si>
    <t>Кулешова Т.Г.(К.Т.Г.)</t>
  </si>
  <si>
    <t>Ильины В.А. и И.В.</t>
  </si>
  <si>
    <t>Березин М.С.(mehanizm)</t>
  </si>
  <si>
    <t>Егорова Ю.П.</t>
  </si>
  <si>
    <t>Свирин Алексей Юрьевич</t>
  </si>
  <si>
    <t>Макарова А.А.</t>
  </si>
  <si>
    <t>Федотова И.Е.</t>
  </si>
  <si>
    <t>Дударев Д.В.</t>
  </si>
  <si>
    <t>Бессонова М.Д.</t>
  </si>
  <si>
    <t>Архипов А.Ю.</t>
  </si>
  <si>
    <t>Геркины В.М. и Н.П.</t>
  </si>
  <si>
    <t>Кузнецова М.А.</t>
  </si>
  <si>
    <t>Абрамян В.С.</t>
  </si>
  <si>
    <t>Панасенко М.А. и Бессарапова Л.А.</t>
  </si>
  <si>
    <t>Айвазян И.Б.</t>
  </si>
  <si>
    <t>Алешина Н.К. и Федоров М.Ю.(banderos)</t>
  </si>
  <si>
    <t>Светцова И.П.</t>
  </si>
  <si>
    <t>Дорджиева Б.Б.</t>
  </si>
  <si>
    <t>Рябенко Е.С.</t>
  </si>
  <si>
    <t>Алешин Г.А.</t>
  </si>
  <si>
    <t>Орлова О.В.</t>
  </si>
  <si>
    <t>Воробьев А.В.</t>
  </si>
  <si>
    <t>Назарова О.А.</t>
  </si>
  <si>
    <t>Лавренцов С.В.</t>
  </si>
  <si>
    <t>Крамаренко А.Е.</t>
  </si>
  <si>
    <t>Алексеева Светлана Юрьевна</t>
  </si>
  <si>
    <t>Терещенко А.Д.</t>
  </si>
  <si>
    <t>Орлова Е.Ю.</t>
  </si>
  <si>
    <t>Светлова Е.Н.(ES)</t>
  </si>
  <si>
    <t>Иванова Т.С.</t>
  </si>
  <si>
    <t>Савчук С.Г.</t>
  </si>
  <si>
    <t>Малугин С.Б.</t>
  </si>
  <si>
    <t>Соловьев А.М.(Сосед Академик 2)</t>
  </si>
  <si>
    <t>Сотников А.А. Парамонова И.А.</t>
  </si>
  <si>
    <t>Умярова А.Р.</t>
  </si>
  <si>
    <t>Дмитриева И.А.</t>
  </si>
  <si>
    <t>Громова М.С.(AM)</t>
  </si>
  <si>
    <t>Антюфеева В.В.</t>
  </si>
  <si>
    <t>Гусейнов Н.Х и Абнизова Е.И.</t>
  </si>
  <si>
    <t>Миронова О.В.</t>
  </si>
  <si>
    <t>Рыгзынова Т.Б.(kapri)</t>
  </si>
  <si>
    <t>Попова Е.Г.(Ekaterina P)</t>
  </si>
  <si>
    <t>Гончаров М.А.(Михаил II секц.)</t>
  </si>
  <si>
    <t>Смолякова С.И.(Dronezz)</t>
  </si>
  <si>
    <t>Карсанова С.А.</t>
  </si>
  <si>
    <t>Крюкова Е.Ю.</t>
  </si>
  <si>
    <t>Корабельников Т.В.</t>
  </si>
  <si>
    <t>Ершов М.В.</t>
  </si>
  <si>
    <t>Мартынова С.В.</t>
  </si>
  <si>
    <t>Пермяковы Ю.Г. и М.В.</t>
  </si>
  <si>
    <t>Седых И.А.</t>
  </si>
  <si>
    <t>Исалабдулаева М.А.(meri799)</t>
  </si>
  <si>
    <t>Астахов И.А.</t>
  </si>
  <si>
    <t>Иванова В.М.</t>
  </si>
  <si>
    <t>Дранишников П.С.</t>
  </si>
  <si>
    <t>Рыдевский М.С.</t>
  </si>
  <si>
    <t>Прыкин А.Л.</t>
  </si>
  <si>
    <t>с1</t>
  </si>
  <si>
    <t>с2</t>
  </si>
  <si>
    <t>ДДУ зарегистрирован</t>
  </si>
  <si>
    <t>Горлова А.В.(Luna139)</t>
  </si>
  <si>
    <t>Чистикова Н.А.</t>
  </si>
  <si>
    <t>Харламова О.Б.(Ольга111)</t>
  </si>
  <si>
    <t>Перебейнос А.С.</t>
  </si>
  <si>
    <t>Лабанюк Е.Е.</t>
  </si>
  <si>
    <t>Цветков С.Е.</t>
  </si>
  <si>
    <t>Травкин А.И.</t>
  </si>
  <si>
    <t>Маринченко Н.Г.</t>
  </si>
  <si>
    <t>Савенкова О.В.</t>
  </si>
  <si>
    <t>Холодова Г.А.</t>
  </si>
  <si>
    <t>Афанасьева Т.Ю.(afon)</t>
  </si>
  <si>
    <t>Загулин А.Н.(Алекс.)</t>
  </si>
  <si>
    <t>Новых дольщиков</t>
  </si>
  <si>
    <t>Полевая В.В.(mixaill007)</t>
  </si>
  <si>
    <t>Вершков В.В.</t>
  </si>
  <si>
    <t>Харитоновы М.В. и М.А.</t>
  </si>
  <si>
    <t>Гурчанова А.С., Дмитриенко А.В.</t>
  </si>
  <si>
    <t>Волков П.Н.</t>
  </si>
  <si>
    <r>
      <t>дду19от03.09.03,секц1,эт5,2к</t>
    </r>
    <r>
      <rPr>
        <sz val="8"/>
        <color indexed="10"/>
        <rFont val="Arial"/>
        <family val="2"/>
      </rPr>
      <t>, совпал № кв. с Бовин Ю.М., но разное число комнат</t>
    </r>
  </si>
  <si>
    <t>Мехов О.И., Зведенцова В.А.</t>
  </si>
  <si>
    <t>Киселева Л.В. (Соня)</t>
  </si>
  <si>
    <t>Бурлакова М.А. (натаСергей)</t>
  </si>
  <si>
    <r>
      <t>дду22от03.10.03,секц1,</t>
    </r>
    <r>
      <rPr>
        <b/>
        <sz val="8"/>
        <rFont val="Arial"/>
        <family val="2"/>
      </rPr>
      <t>эт6</t>
    </r>
    <r>
      <rPr>
        <sz val="8"/>
        <rFont val="Arial"/>
        <family val="2"/>
      </rPr>
      <t>,1к</t>
    </r>
    <r>
      <rPr>
        <sz val="8"/>
        <color indexed="10"/>
        <rFont val="Arial"/>
        <family val="2"/>
      </rPr>
      <t>, совпал №кв. с Левкина С.Н., но этаж разный</t>
    </r>
  </si>
  <si>
    <r>
      <t>дду115от24.01.05, секц3,эт5,</t>
    </r>
    <r>
      <rPr>
        <b/>
        <sz val="8"/>
        <rFont val="Arial"/>
        <family val="2"/>
      </rPr>
      <t>3к</t>
    </r>
    <r>
      <rPr>
        <sz val="8"/>
        <rFont val="Arial"/>
        <family val="2"/>
      </rPr>
      <t xml:space="preserve">, </t>
    </r>
    <r>
      <rPr>
        <sz val="8"/>
        <color indexed="10"/>
        <rFont val="Arial"/>
        <family val="2"/>
      </rPr>
      <t>совпал №кв. с Ситин Н.А., но число комнат разное</t>
    </r>
  </si>
  <si>
    <t>Арисова Н.В.</t>
  </si>
  <si>
    <t>Спесивых Е.В.(14-й)</t>
  </si>
  <si>
    <t>Комарова А.А.(solo204)</t>
  </si>
  <si>
    <t>Тараскин А.А.</t>
  </si>
  <si>
    <t>Фризен А.В.</t>
  </si>
  <si>
    <t>Савушкина Л.В.</t>
  </si>
  <si>
    <t>Ларькова Г.Н.</t>
  </si>
  <si>
    <t>Кузнецова Т.Я.</t>
  </si>
  <si>
    <t>Обиход И.В.(Obihod)</t>
  </si>
  <si>
    <t>Грибовский Н.А.(SEIKO,seiko7)</t>
  </si>
  <si>
    <t>ДДУ на регистрации</t>
  </si>
  <si>
    <t>1-старый дольщик, 2 -новый дольщик</t>
  </si>
  <si>
    <t>Лапшин Г.С.</t>
  </si>
  <si>
    <t>Гальперин Ю.М.</t>
  </si>
  <si>
    <t>Носов Ю.В.</t>
  </si>
  <si>
    <t>ООО"Монтаж-Спецстрой"</t>
  </si>
  <si>
    <t>Кондрашина Н.А.</t>
  </si>
  <si>
    <t>Федоров О.В. (gill)</t>
  </si>
  <si>
    <t>Демидова И.А. (888ira)</t>
  </si>
  <si>
    <t>Володина М.В.</t>
  </si>
  <si>
    <t>Белов М.Н.</t>
  </si>
  <si>
    <t>Каляканова И.А.</t>
  </si>
  <si>
    <t>Дергачевы А.В. И Е.В.</t>
  </si>
  <si>
    <t>Зинович В.М.</t>
  </si>
  <si>
    <t>Езопов В.В.</t>
  </si>
  <si>
    <t>Александров Н.А.</t>
  </si>
  <si>
    <t>Паронян В.Л.</t>
  </si>
  <si>
    <t>Вышутина О.Н.</t>
  </si>
  <si>
    <t>Громова В.И.</t>
  </si>
  <si>
    <t>Фролов В.В.</t>
  </si>
  <si>
    <t>Кошманов В.А.</t>
  </si>
  <si>
    <t>есть решение суда от 23.06.14 в пользу дольщика</t>
  </si>
  <si>
    <t>Параметры квартир по утвержденному проекту застройщика ООО "Дом-Спецстрой"</t>
  </si>
  <si>
    <t>Номер квартиры</t>
  </si>
  <si>
    <t>Площадь, кв.м.</t>
  </si>
  <si>
    <t>Площадь квартиры, кв.м.</t>
  </si>
  <si>
    <t>строительный адрес: Московская область, г.Мытищи, микрорайон 36, корпус 59</t>
  </si>
  <si>
    <t>Чубаров А.А.</t>
  </si>
  <si>
    <t>Кочкин В.И.</t>
  </si>
  <si>
    <t>Овсянникова Л.А.</t>
  </si>
  <si>
    <t>Варанкина З.Н.</t>
  </si>
  <si>
    <t>Ермоленко А.Г. (frus)</t>
  </si>
  <si>
    <t>Лезина Г.А.(Галина)</t>
  </si>
  <si>
    <t>Вытнова В.В.,Бакановы К.А. и А.И.</t>
  </si>
  <si>
    <t>Трофимов А.М.</t>
  </si>
  <si>
    <t>Майоров В.Ю.</t>
  </si>
  <si>
    <t>Власова К.М.</t>
  </si>
  <si>
    <t>Неклюдова В.П.</t>
  </si>
  <si>
    <t>Шаравина А.А.</t>
  </si>
  <si>
    <t>Параметры квартир старых дольщиков по старым договорам</t>
  </si>
  <si>
    <t xml:space="preserve">Ход процедуры заключения (регистрации) договоров дольщиков </t>
  </si>
  <si>
    <t>Старых дольщиков</t>
  </si>
  <si>
    <t>ДДУ-зарегистрирован</t>
  </si>
  <si>
    <t>ДДУ новых дольщиков зарегистрировано</t>
  </si>
  <si>
    <t>Комментарий</t>
  </si>
  <si>
    <t>Маргарян М.М.</t>
  </si>
  <si>
    <t>Гвоздецкая А.И.</t>
  </si>
  <si>
    <t>Григорьева О.А., Агарков А.А.</t>
  </si>
  <si>
    <t>Морозов А.А.</t>
  </si>
  <si>
    <t>Савичев Д.С.</t>
  </si>
  <si>
    <t>Кордонов О.В.</t>
  </si>
  <si>
    <t>Сушко Б.А.</t>
  </si>
  <si>
    <t>Неволина Н.Г.</t>
  </si>
  <si>
    <t>Горбачева Т.Б.</t>
  </si>
  <si>
    <t>Малыхин Д.Е.</t>
  </si>
  <si>
    <t>Олейникова И.Б.</t>
  </si>
  <si>
    <t>Пегова О.И.</t>
  </si>
  <si>
    <t>Очколенко А.Ю.</t>
  </si>
  <si>
    <t>Петриченко А.С.</t>
  </si>
  <si>
    <t>Фризен Д.</t>
  </si>
  <si>
    <t>Гузинец А.В. уступил Сенчук В.Г.</t>
  </si>
  <si>
    <t>Никонова Инна Степановна</t>
  </si>
  <si>
    <t>дду107</t>
  </si>
  <si>
    <t>Климовкина Ирина Григорьевна</t>
  </si>
  <si>
    <t>Ирасова Зоя Иосифовна</t>
  </si>
  <si>
    <t xml:space="preserve">Вступило в силу решение суда в пользу дольщика </t>
  </si>
  <si>
    <t>Кленовская Светлана Александровна</t>
  </si>
  <si>
    <t>Цыганкова Н.В.</t>
  </si>
  <si>
    <t>Гащанская А.П. и Гащанский Д.Ю.</t>
  </si>
  <si>
    <t>Масюк В.С.</t>
  </si>
  <si>
    <t>ООО"Монтаж-Спецстрой"-&gt;Вахулович В.И.</t>
  </si>
  <si>
    <t>Дорджиева А.Б.</t>
  </si>
  <si>
    <t>Дергачева В.М.</t>
  </si>
  <si>
    <t>Дудайти Н.Ш.</t>
  </si>
  <si>
    <t>Бойко П.В.</t>
  </si>
  <si>
    <t>Захаренков Д.Е.-&gt;Сивидовы В.А. и Г.А.</t>
  </si>
  <si>
    <t>Савичева Л.А.</t>
  </si>
  <si>
    <t>дольщик НДВ (Денис 25)</t>
  </si>
  <si>
    <t>В ДДУ отказано</t>
  </si>
  <si>
    <r>
      <t xml:space="preserve">В ДДУ отказано, </t>
    </r>
    <r>
      <rPr>
        <sz val="8"/>
        <color indexed="10"/>
        <rFont val="Arial"/>
        <family val="2"/>
      </rPr>
      <t>судится</t>
    </r>
  </si>
  <si>
    <t>В ДДУ отказано, судится</t>
  </si>
  <si>
    <t>Никоненко В.Г.</t>
  </si>
  <si>
    <t>Шумакова Г.М. -уступка-&gt; Пискунова О.И.</t>
  </si>
  <si>
    <t>Есть решение суда в пользу дольщика 27.05.14, обеспеч. запретом сделок, ДДУ предложен на кв40</t>
  </si>
  <si>
    <t>ДДУ предложен на кв183</t>
  </si>
  <si>
    <r>
      <t>дду9от02.06.03,секц1,эт</t>
    </r>
    <r>
      <rPr>
        <b/>
        <sz val="8"/>
        <rFont val="Arial"/>
        <family val="2"/>
      </rPr>
      <t xml:space="preserve">3 </t>
    </r>
    <r>
      <rPr>
        <sz val="8"/>
        <color indexed="10"/>
        <rFont val="Arial"/>
        <family val="2"/>
      </rPr>
      <t>двойник? Плужников</t>
    </r>
  </si>
  <si>
    <t>Сабанова Оксана Леонидовна, Сабанов Андрей Григорьевич</t>
  </si>
  <si>
    <t>Чебан Н.В.</t>
  </si>
  <si>
    <t>Дубровин А.В.</t>
  </si>
  <si>
    <t>Новоселова И.Г.</t>
  </si>
  <si>
    <t>Величенко В.В. Майданович С.В.</t>
  </si>
  <si>
    <t>Эминян К.М.</t>
  </si>
  <si>
    <t>Лысцев В.В.</t>
  </si>
  <si>
    <t>Горячева Е.А. Егорова А.В.</t>
  </si>
  <si>
    <t>Ковалева Ю.Н.</t>
  </si>
  <si>
    <t>Шафоростова Н.Е.</t>
  </si>
  <si>
    <t>Полиэктов В.Г.-&gt;Дудаева А.Д.</t>
  </si>
  <si>
    <t>Руднева Е.В.</t>
  </si>
  <si>
    <t>Кудин Ю.В.</t>
  </si>
  <si>
    <t>Новикова Н.А.</t>
  </si>
  <si>
    <t>Гвозденко Е.А.</t>
  </si>
  <si>
    <t>Полонский Г.М.</t>
  </si>
  <si>
    <t>Мешканцова Е.Н.(acdi, djami)</t>
  </si>
  <si>
    <t>судится на кв65, иск обеспечен запретом на сделки, предложен ДДУ на кв238</t>
  </si>
  <si>
    <t>нет связи</t>
  </si>
  <si>
    <t>?????????</t>
  </si>
  <si>
    <t>Есть решение суда в пользу дольщика</t>
  </si>
  <si>
    <t>в ДДУ отказано</t>
  </si>
  <si>
    <t>В ДДУ отказано.</t>
  </si>
  <si>
    <t>Есть решение суда в пользу дольщика, иск обеспечен запретом на сделки</t>
  </si>
  <si>
    <t>Арушанян А.В.</t>
  </si>
  <si>
    <t>Слоневская С.Ю.</t>
  </si>
  <si>
    <t xml:space="preserve">Не удалось распределить по квартирам из-за того, что ранее занимаемые квартиры проданы, а дольщик не сообщил на какую квартиру претендует. </t>
  </si>
  <si>
    <t>Игнатов Сергей Николаевич</t>
  </si>
  <si>
    <t>Кузнецова Т.В.</t>
  </si>
  <si>
    <r>
      <t xml:space="preserve">Дольщики (имена старых дольщиков прижаты влево, а </t>
    </r>
    <r>
      <rPr>
        <sz val="10"/>
        <color indexed="48"/>
        <rFont val="Arial"/>
        <family val="2"/>
      </rPr>
      <t>имена новых дольщиков - вправо</t>
    </r>
    <r>
      <rPr>
        <sz val="10"/>
        <color indexed="8"/>
        <rFont val="Arial"/>
        <family val="2"/>
      </rPr>
      <t>)</t>
    </r>
  </si>
  <si>
    <r>
      <t xml:space="preserve">Шахматка (распределение дольщиков по квартирам) дома АКАДЕМИК-2 по состоянию на </t>
    </r>
    <r>
      <rPr>
        <b/>
        <sz val="10"/>
        <color indexed="10"/>
        <rFont val="Arial"/>
        <family val="2"/>
      </rPr>
      <t>08.06.2016</t>
    </r>
  </si>
  <si>
    <t>Алехина Надежда Тимофеевна</t>
  </si>
  <si>
    <t>+</t>
  </si>
  <si>
    <t>Селезнев Н.Е. и Селезнева Т.Н.</t>
  </si>
  <si>
    <t>Давыденко А.В.</t>
  </si>
  <si>
    <t>Степанян А.С., Варданян Н.С.-&gt;ООО"Монтаж-Спецстрой"</t>
  </si>
  <si>
    <t>Попова Лилия Анатольевна</t>
  </si>
  <si>
    <t>ООО"Монтаж-Спецстрой"-&gt;Красильникова Елена Анатольевна</t>
  </si>
  <si>
    <t>ООО"Монтаж-Спецстрой"-&gt;Царукян Манан Карапетовна</t>
  </si>
  <si>
    <t>Валеев Айрат Тагиржанович</t>
  </si>
  <si>
    <t>Руднев Александр Владимирович</t>
  </si>
  <si>
    <t>Пилипюк Владимир Викторович</t>
  </si>
  <si>
    <t>Павлюченкова Мария Алексеевна</t>
  </si>
  <si>
    <t>Ходяков Денис Анатольевич</t>
  </si>
  <si>
    <t>ДДУ-зарегистрирован, в залоге</t>
  </si>
  <si>
    <t>Аристархов Дмитрий Валерьевич</t>
  </si>
  <si>
    <t>Принцева Наталья Анатольевна</t>
  </si>
  <si>
    <t>Артемов Александр Григорьевич</t>
  </si>
  <si>
    <t>Кузнецов Андрей Юрьевич</t>
  </si>
  <si>
    <t>Колосов Николай Иванович</t>
  </si>
  <si>
    <t>Дьячков Александр Юрьевич и Панина Мария Федоровна</t>
  </si>
  <si>
    <t>Груця Елена Владимировна</t>
  </si>
  <si>
    <t>Кузнецова Татьяна Васильевна</t>
  </si>
  <si>
    <t>Лысцева Анна Васильевна</t>
  </si>
  <si>
    <t>Чадина Валентина Михайловна</t>
  </si>
  <si>
    <t>Исаева Елена Витальевна (наслед. Кравченко В.С.)</t>
  </si>
  <si>
    <t>Фисенко Виктор Сергеевич</t>
  </si>
  <si>
    <t>Шабанов Валерий Владимирович и Шабанова Ирина Владимировна</t>
  </si>
  <si>
    <t>Пестеров Сергей Альбертович</t>
  </si>
  <si>
    <r>
      <t xml:space="preserve">Жданов Дмитрий Петрович -&gt; </t>
    </r>
    <r>
      <rPr>
        <sz val="8"/>
        <color indexed="12"/>
        <rFont val="Arial"/>
        <family val="2"/>
      </rPr>
      <t>Воропаева Елена Васильевна</t>
    </r>
  </si>
  <si>
    <t>Садекова Р.У.</t>
  </si>
  <si>
    <t>Юрков Сергей Александрович</t>
  </si>
  <si>
    <r>
      <t xml:space="preserve">Митекина Юлия Михайловна -&gt; </t>
    </r>
    <r>
      <rPr>
        <sz val="8"/>
        <color indexed="12"/>
        <rFont val="Arial"/>
        <family val="2"/>
      </rPr>
      <t>Юрышева Т.М.</t>
    </r>
  </si>
  <si>
    <t xml:space="preserve">Величко Т.Г. -&gt; Суворова Ирина Николаевна </t>
  </si>
  <si>
    <t>ООО"Монтаж-Спецстрой" -&gt; Едоян Арпине Гагиковна</t>
  </si>
  <si>
    <t>ООО"Монтаж-Спецстрой"-&gt;Селезнев Игорь Владимирович</t>
  </si>
  <si>
    <t xml:space="preserve">Смотраев А.Н. -&gt;ООО"Монтаж-Спецстрой" </t>
  </si>
  <si>
    <r>
      <t xml:space="preserve">Колосовская Людмила Александровна -&gt; </t>
    </r>
    <r>
      <rPr>
        <sz val="8"/>
        <color indexed="12"/>
        <rFont val="Arial"/>
        <family val="2"/>
      </rPr>
      <t>Зилалов Марат Фаритович</t>
    </r>
  </si>
  <si>
    <t>ООО"Монтаж-Спецстрой" -&gt; Царукян Виталик Валерикович</t>
  </si>
  <si>
    <t>Шевелева И.А.-Ю -&gt; Цапалова Таисия Николаевна</t>
  </si>
  <si>
    <t>Голубева Е.А. -&gt; Юрышева Татьяна Михайловна</t>
  </si>
  <si>
    <t>Леонов Алексей Александрович</t>
  </si>
  <si>
    <t>Журкин Д.В. -&gt; Святец  Татьяна Владимировна</t>
  </si>
  <si>
    <t>Златковская А.М. -&gt; Бердникова Елена Ивановна</t>
  </si>
  <si>
    <t>Согласно выписке из ЕГРП от 08.06.16 долевых договоров не зарегистрировано (квартира формально "свободна")</t>
  </si>
  <si>
    <r>
      <t xml:space="preserve">Скачать свежую версию </t>
    </r>
    <r>
      <rPr>
        <u val="single"/>
        <sz val="9"/>
        <color indexed="48"/>
        <rFont val="Arial"/>
        <family val="2"/>
      </rPr>
      <t>http://m117d.narod.ru/shahmatka59-IG.xls</t>
    </r>
    <r>
      <rPr>
        <sz val="9"/>
        <color indexed="8"/>
        <rFont val="Arial"/>
        <family val="2"/>
      </rPr>
      <t xml:space="preserve"> Шахматка постоянно корректируется по мере получения сведений о </t>
    </r>
    <r>
      <rPr>
        <b/>
        <sz val="9"/>
        <color indexed="8"/>
        <rFont val="Arial"/>
        <family val="2"/>
      </rPr>
      <t>старых дольщиках</t>
    </r>
    <r>
      <rPr>
        <sz val="9"/>
        <color indexed="8"/>
        <rFont val="Arial"/>
        <family val="2"/>
      </rPr>
      <t xml:space="preserve"> (покупали квартиры у бывшего застройщика ЗАО"Спецстройжилье-21век") и </t>
    </r>
    <r>
      <rPr>
        <b/>
        <sz val="9"/>
        <color indexed="8"/>
        <rFont val="Arial"/>
        <family val="2"/>
      </rPr>
      <t>новых дольщиках</t>
    </r>
    <r>
      <rPr>
        <sz val="9"/>
        <color indexed="8"/>
        <rFont val="Arial"/>
        <family val="2"/>
      </rPr>
      <t xml:space="preserve"> (приобрели квартиры у застройщика ООО"Дом-Спецстрой", напрямую, либо через риэлтора, либо через переуступку). Учтена выписка из ЕГРП от 08.06.16</t>
    </r>
  </si>
  <si>
    <t>Тарасов Сергей Сергеевич(Сергей59)</t>
  </si>
  <si>
    <t>Каримова Светлана Васильевна -&gt; Беленкова И.П.</t>
  </si>
  <si>
    <t>Хамчишкин Виктор Алексеевич -&gt; Хамчишкин Павел Игоревич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</si>
</sst>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\(###\)###\-##\-##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8"/>
      <color indexed="23"/>
      <name val="Arial"/>
      <family val="2"/>
    </font>
    <font>
      <b/>
      <sz val="10"/>
      <color indexed="10"/>
      <name val="Arial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u val="single"/>
      <sz val="9"/>
      <color indexed="4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color indexed="48"/>
      <name val="Arial"/>
      <family val="2"/>
    </font>
    <font>
      <b/>
      <sz val="9"/>
      <color indexed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3" fillId="3" borderId="0" applyNumberFormat="0" applyBorder="0" applyAlignment="0" applyProtection="0"/>
    <xf numFmtId="0" fontId="4" fillId="7" borderId="1" applyNumberFormat="0" applyAlignment="0" applyProtection="0"/>
    <xf numFmtId="0" fontId="10" fillId="20" borderId="2" applyNumberFormat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7" borderId="1" applyNumberFormat="0" applyAlignment="0" applyProtection="0"/>
    <xf numFmtId="0" fontId="15" fillId="0" borderId="6" applyNumberFormat="0" applyFill="0" applyAlignment="0" applyProtection="0"/>
    <xf numFmtId="0" fontId="12" fillId="21" borderId="0" applyNumberFormat="0" applyBorder="0" applyAlignment="0" applyProtection="0"/>
    <xf numFmtId="0" fontId="0" fillId="22" borderId="7" applyNumberFormat="0" applyAlignment="0" applyProtection="0"/>
    <xf numFmtId="0" fontId="3" fillId="7" borderId="8" applyNumberFormat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right"/>
    </xf>
    <xf numFmtId="0" fontId="23" fillId="0" borderId="0" xfId="0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2" fontId="24" fillId="0" borderId="1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2" fontId="22" fillId="0" borderId="12" xfId="0" applyNumberFormat="1" applyFont="1" applyFill="1" applyBorder="1" applyAlignment="1">
      <alignment/>
    </xf>
    <xf numFmtId="0" fontId="20" fillId="0" borderId="13" xfId="0" applyFont="1" applyBorder="1" applyAlignment="1">
      <alignment wrapText="1"/>
    </xf>
    <xf numFmtId="0" fontId="20" fillId="0" borderId="14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 vertical="center"/>
    </xf>
    <xf numFmtId="0" fontId="23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3" fillId="0" borderId="13" xfId="0" applyFont="1" applyFill="1" applyBorder="1" applyAlignment="1">
      <alignment horizontal="center" textRotation="90"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0" fontId="29" fillId="0" borderId="0" xfId="0" applyFont="1" applyFill="1" applyAlignment="1">
      <alignment horizontal="left" wrapText="1"/>
    </xf>
    <xf numFmtId="2" fontId="20" fillId="0" borderId="14" xfId="0" applyNumberFormat="1" applyFont="1" applyFill="1" applyBorder="1" applyAlignment="1">
      <alignment horizontal="right"/>
    </xf>
    <xf numFmtId="2" fontId="20" fillId="0" borderId="14" xfId="0" applyNumberFormat="1" applyFont="1" applyFill="1" applyBorder="1" applyAlignment="1">
      <alignment horizontal="right" vertical="center"/>
    </xf>
    <xf numFmtId="2" fontId="23" fillId="0" borderId="14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/>
    </xf>
    <xf numFmtId="0" fontId="20" fillId="0" borderId="16" xfId="0" applyFont="1" applyBorder="1" applyAlignment="1">
      <alignment horizontal="center" textRotation="90" wrapText="1"/>
    </xf>
    <xf numFmtId="0" fontId="20" fillId="0" borderId="17" xfId="0" applyFont="1" applyBorder="1" applyAlignment="1">
      <alignment horizontal="center" textRotation="90" wrapText="1"/>
    </xf>
    <xf numFmtId="2" fontId="20" fillId="0" borderId="18" xfId="0" applyNumberFormat="1" applyFont="1" applyBorder="1" applyAlignment="1">
      <alignment horizontal="center" textRotation="90" wrapText="1"/>
    </xf>
    <xf numFmtId="0" fontId="19" fillId="0" borderId="19" xfId="0" applyFont="1" applyFill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2" fontId="21" fillId="0" borderId="2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2" fontId="19" fillId="0" borderId="2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horizontal="right"/>
    </xf>
    <xf numFmtId="0" fontId="20" fillId="0" borderId="22" xfId="0" applyFont="1" applyFill="1" applyBorder="1" applyAlignment="1">
      <alignment horizontal="right"/>
    </xf>
    <xf numFmtId="0" fontId="20" fillId="0" borderId="23" xfId="0" applyFont="1" applyFill="1" applyBorder="1" applyAlignment="1">
      <alignment horizontal="right"/>
    </xf>
    <xf numFmtId="2" fontId="19" fillId="0" borderId="24" xfId="0" applyNumberFormat="1" applyFont="1" applyFill="1" applyBorder="1" applyAlignment="1">
      <alignment horizontal="right"/>
    </xf>
    <xf numFmtId="0" fontId="32" fillId="0" borderId="14" xfId="0" applyFont="1" applyFill="1" applyBorder="1" applyAlignment="1">
      <alignment horizontal="center" wrapText="1"/>
    </xf>
    <xf numFmtId="1" fontId="35" fillId="0" borderId="13" xfId="0" applyNumberFormat="1" applyFont="1" applyFill="1" applyBorder="1" applyAlignment="1">
      <alignment horizontal="right"/>
    </xf>
    <xf numFmtId="1" fontId="23" fillId="0" borderId="13" xfId="0" applyNumberFormat="1" applyFont="1" applyFill="1" applyBorder="1" applyAlignment="1">
      <alignment horizontal="right"/>
    </xf>
    <xf numFmtId="1" fontId="23" fillId="0" borderId="13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right"/>
    </xf>
    <xf numFmtId="0" fontId="19" fillId="0" borderId="19" xfId="0" applyFont="1" applyFill="1" applyBorder="1" applyAlignment="1">
      <alignment/>
    </xf>
    <xf numFmtId="0" fontId="35" fillId="0" borderId="0" xfId="0" applyFont="1" applyFill="1" applyAlignment="1">
      <alignment/>
    </xf>
    <xf numFmtId="0" fontId="19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0" fontId="20" fillId="0" borderId="26" xfId="0" applyFont="1" applyFill="1" applyBorder="1" applyAlignment="1">
      <alignment vertical="top"/>
    </xf>
    <xf numFmtId="0" fontId="20" fillId="0" borderId="27" xfId="0" applyFont="1" applyFill="1" applyBorder="1" applyAlignment="1">
      <alignment vertical="top"/>
    </xf>
    <xf numFmtId="2" fontId="19" fillId="0" borderId="28" xfId="0" applyNumberFormat="1" applyFont="1" applyFill="1" applyBorder="1" applyAlignment="1">
      <alignment vertical="top"/>
    </xf>
    <xf numFmtId="2" fontId="21" fillId="0" borderId="28" xfId="0" applyNumberFormat="1" applyFont="1" applyFill="1" applyBorder="1" applyAlignment="1">
      <alignment/>
    </xf>
    <xf numFmtId="0" fontId="23" fillId="0" borderId="29" xfId="0" applyFont="1" applyBorder="1" applyAlignment="1">
      <alignment horizontal="center" textRotation="90" wrapText="1"/>
    </xf>
    <xf numFmtId="2" fontId="20" fillId="0" borderId="30" xfId="0" applyNumberFormat="1" applyFont="1" applyBorder="1" applyAlignment="1">
      <alignment horizontal="center" textRotation="90" wrapText="1"/>
    </xf>
    <xf numFmtId="2" fontId="20" fillId="0" borderId="31" xfId="0" applyNumberFormat="1" applyFont="1" applyBorder="1" applyAlignment="1">
      <alignment horizontal="center" textRotation="90" wrapText="1"/>
    </xf>
    <xf numFmtId="0" fontId="35" fillId="0" borderId="32" xfId="0" applyFont="1" applyFill="1" applyBorder="1" applyAlignment="1">
      <alignment horizontal="right" wrapText="1"/>
    </xf>
    <xf numFmtId="0" fontId="23" fillId="0" borderId="32" xfId="0" applyFont="1" applyFill="1" applyBorder="1" applyAlignment="1">
      <alignment wrapText="1"/>
    </xf>
    <xf numFmtId="0" fontId="26" fillId="0" borderId="32" xfId="0" applyFont="1" applyFill="1" applyBorder="1" applyAlignment="1">
      <alignment wrapText="1"/>
    </xf>
    <xf numFmtId="0" fontId="23" fillId="0" borderId="32" xfId="0" applyFont="1" applyFill="1" applyBorder="1" applyAlignment="1">
      <alignment vertical="center" wrapText="1"/>
    </xf>
    <xf numFmtId="0" fontId="35" fillId="0" borderId="32" xfId="0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13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20" fillId="0" borderId="33" xfId="0" applyFont="1" applyFill="1" applyBorder="1" applyAlignment="1">
      <alignment horizontal="center" textRotation="90" wrapText="1"/>
    </xf>
    <xf numFmtId="0" fontId="32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wrapText="1"/>
    </xf>
    <xf numFmtId="0" fontId="23" fillId="0" borderId="35" xfId="0" applyFont="1" applyFill="1" applyBorder="1" applyAlignment="1">
      <alignment wrapText="1"/>
    </xf>
    <xf numFmtId="0" fontId="24" fillId="0" borderId="35" xfId="0" applyFont="1" applyFill="1" applyBorder="1" applyAlignment="1">
      <alignment wrapText="1"/>
    </xf>
    <xf numFmtId="0" fontId="24" fillId="0" borderId="35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wrapText="1"/>
    </xf>
    <xf numFmtId="0" fontId="23" fillId="0" borderId="35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14" fontId="23" fillId="0" borderId="35" xfId="0" applyNumberFormat="1" applyFont="1" applyFill="1" applyBorder="1" applyAlignment="1">
      <alignment wrapText="1"/>
    </xf>
    <xf numFmtId="0" fontId="34" fillId="0" borderId="13" xfId="0" applyFont="1" applyBorder="1" applyAlignment="1">
      <alignment horizontal="center" wrapText="1"/>
    </xf>
    <xf numFmtId="0" fontId="19" fillId="0" borderId="25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2" fontId="21" fillId="0" borderId="28" xfId="0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horizontal="right"/>
    </xf>
    <xf numFmtId="0" fontId="20" fillId="0" borderId="27" xfId="0" applyFont="1" applyFill="1" applyBorder="1" applyAlignment="1">
      <alignment horizontal="right" vertical="top"/>
    </xf>
    <xf numFmtId="0" fontId="35" fillId="0" borderId="36" xfId="0" applyFont="1" applyFill="1" applyBorder="1" applyAlignment="1">
      <alignment horizontal="right" wrapText="1"/>
    </xf>
    <xf numFmtId="0" fontId="20" fillId="0" borderId="37" xfId="0" applyFont="1" applyBorder="1" applyAlignment="1">
      <alignment wrapText="1"/>
    </xf>
    <xf numFmtId="0" fontId="23" fillId="0" borderId="38" xfId="0" applyFont="1" applyFill="1" applyBorder="1" applyAlignment="1">
      <alignment wrapText="1"/>
    </xf>
    <xf numFmtId="0" fontId="23" fillId="0" borderId="39" xfId="0" applyFont="1" applyFill="1" applyBorder="1" applyAlignment="1">
      <alignment wrapText="1"/>
    </xf>
    <xf numFmtId="2" fontId="20" fillId="0" borderId="40" xfId="0" applyNumberFormat="1" applyFont="1" applyFill="1" applyBorder="1" applyAlignment="1">
      <alignment horizontal="right"/>
    </xf>
    <xf numFmtId="2" fontId="20" fillId="0" borderId="40" xfId="0" applyNumberFormat="1" applyFont="1" applyFill="1" applyBorder="1" applyAlignment="1">
      <alignment horizontal="right" vertical="center"/>
    </xf>
    <xf numFmtId="0" fontId="19" fillId="23" borderId="19" xfId="0" applyFont="1" applyFill="1" applyBorder="1" applyAlignment="1">
      <alignment horizontal="right"/>
    </xf>
    <xf numFmtId="0" fontId="19" fillId="23" borderId="19" xfId="0" applyFont="1" applyFill="1" applyBorder="1" applyAlignment="1">
      <alignment horizontal="right" vertical="center"/>
    </xf>
    <xf numFmtId="0" fontId="21" fillId="23" borderId="19" xfId="0" applyFont="1" applyFill="1" applyBorder="1" applyAlignment="1">
      <alignment horizontal="right"/>
    </xf>
    <xf numFmtId="0" fontId="31" fillId="0" borderId="0" xfId="0" applyFont="1" applyBorder="1" applyAlignment="1">
      <alignment horizontal="left" wrapText="1"/>
    </xf>
    <xf numFmtId="0" fontId="29" fillId="23" borderId="0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vertical="top"/>
    </xf>
    <xf numFmtId="0" fontId="35" fillId="0" borderId="38" xfId="0" applyFont="1" applyFill="1" applyBorder="1" applyAlignment="1">
      <alignment horizontal="right" wrapText="1"/>
    </xf>
    <xf numFmtId="2" fontId="19" fillId="0" borderId="28" xfId="0" applyNumberFormat="1" applyFont="1" applyFill="1" applyBorder="1" applyAlignment="1">
      <alignment vertical="center"/>
    </xf>
    <xf numFmtId="0" fontId="37" fillId="0" borderId="0" xfId="0" applyFont="1" applyAlignment="1">
      <alignment horizontal="left"/>
    </xf>
    <xf numFmtId="0" fontId="31" fillId="0" borderId="0" xfId="0" applyFont="1" applyBorder="1" applyAlignment="1">
      <alignment horizontal="left" wrapText="1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7" fillId="0" borderId="0" xfId="0" applyFont="1" applyFill="1" applyAlignment="1">
      <alignment horizontal="right" wrapText="1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456"/>
  <sheetViews>
    <sheetView tabSelected="1" workbookViewId="0" topLeftCell="A446">
      <selection activeCell="L457" sqref="L457"/>
    </sheetView>
  </sheetViews>
  <sheetFormatPr defaultColWidth="9.140625" defaultRowHeight="15"/>
  <cols>
    <col min="1" max="1" width="0.85546875" style="2" customWidth="1"/>
    <col min="2" max="2" width="3.8515625" style="2" customWidth="1"/>
    <col min="3" max="4" width="2.7109375" style="2" customWidth="1"/>
    <col min="5" max="5" width="3.00390625" style="2" customWidth="1"/>
    <col min="6" max="7" width="6.00390625" style="6" customWidth="1"/>
    <col min="8" max="8" width="5.57421875" style="6" customWidth="1"/>
    <col min="9" max="9" width="4.57421875" style="2" customWidth="1"/>
    <col min="10" max="10" width="2.140625" style="22" customWidth="1"/>
    <col min="11" max="11" width="41.57421875" style="7" customWidth="1"/>
    <col min="12" max="12" width="29.00390625" style="7" customWidth="1"/>
    <col min="13" max="13" width="25.140625" style="19" customWidth="1"/>
    <col min="14" max="16384" width="9.140625" style="2" customWidth="1"/>
  </cols>
  <sheetData>
    <row r="1" spans="2:13" ht="12.75" customHeight="1">
      <c r="B1" s="113" t="s">
        <v>360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2:13" ht="12.75" customHeight="1">
      <c r="B2" s="113" t="s">
        <v>270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2:15" s="1" customFormat="1" ht="39" customHeight="1">
      <c r="B3" s="114" t="s">
        <v>405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06"/>
      <c r="O3" s="106"/>
    </row>
    <row r="4" spans="2:15" s="1" customFormat="1" ht="13.5" customHeight="1">
      <c r="B4" s="101">
        <v>7</v>
      </c>
      <c r="C4" s="114" t="s">
        <v>404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00"/>
      <c r="O4" s="100"/>
    </row>
    <row r="5" spans="2:13" s="36" customFormat="1" ht="9.75" customHeight="1" thickBot="1"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</row>
    <row r="6" spans="2:15" s="14" customFormat="1" ht="50.25" customHeight="1" thickBot="1">
      <c r="B6" s="115" t="s">
        <v>266</v>
      </c>
      <c r="C6" s="116"/>
      <c r="D6" s="116"/>
      <c r="E6" s="116"/>
      <c r="F6" s="117"/>
      <c r="G6" s="118" t="s">
        <v>283</v>
      </c>
      <c r="H6" s="119"/>
      <c r="I6" s="120"/>
      <c r="J6" s="24"/>
      <c r="K6" s="24"/>
      <c r="L6" s="24"/>
      <c r="M6" s="24"/>
      <c r="N6" s="25"/>
      <c r="O6" s="25"/>
    </row>
    <row r="7" spans="2:13" s="3" customFormat="1" ht="150.75" customHeight="1">
      <c r="B7" s="58" t="s">
        <v>267</v>
      </c>
      <c r="C7" s="30" t="s">
        <v>0</v>
      </c>
      <c r="D7" s="31" t="s">
        <v>1</v>
      </c>
      <c r="E7" s="31" t="s">
        <v>2</v>
      </c>
      <c r="F7" s="32" t="s">
        <v>268</v>
      </c>
      <c r="G7" s="59" t="s">
        <v>269</v>
      </c>
      <c r="H7" s="60" t="s">
        <v>3</v>
      </c>
      <c r="I7" s="74" t="s">
        <v>267</v>
      </c>
      <c r="J7" s="21" t="s">
        <v>245</v>
      </c>
      <c r="K7" s="42" t="s">
        <v>359</v>
      </c>
      <c r="L7" s="75" t="s">
        <v>288</v>
      </c>
      <c r="M7" s="84" t="s">
        <v>284</v>
      </c>
    </row>
    <row r="8" spans="2:13" ht="11.25">
      <c r="B8" s="33">
        <v>1</v>
      </c>
      <c r="C8" s="17" t="s">
        <v>207</v>
      </c>
      <c r="D8" s="4">
        <v>2</v>
      </c>
      <c r="E8" s="4" t="s">
        <v>6</v>
      </c>
      <c r="F8" s="34">
        <v>80.76</v>
      </c>
      <c r="G8" s="26"/>
      <c r="H8" s="8" t="str">
        <f aca="true" t="shared" si="0" ref="H8:H14">IF((F8&lt;&gt;0)*AND(G8&lt;&gt;0),F8-G8,"-")</f>
        <v>-</v>
      </c>
      <c r="I8" s="12"/>
      <c r="J8" s="43">
        <v>2</v>
      </c>
      <c r="K8" s="61" t="s">
        <v>133</v>
      </c>
      <c r="L8" s="76" t="s">
        <v>362</v>
      </c>
      <c r="M8" s="69" t="s">
        <v>286</v>
      </c>
    </row>
    <row r="9" spans="1:13" ht="12.75" customHeight="1">
      <c r="A9" s="14"/>
      <c r="B9" s="33">
        <v>2</v>
      </c>
      <c r="C9" s="17" t="s">
        <v>207</v>
      </c>
      <c r="D9" s="4">
        <v>2</v>
      </c>
      <c r="E9" s="4" t="s">
        <v>5</v>
      </c>
      <c r="F9" s="34">
        <v>60.99</v>
      </c>
      <c r="G9" s="26">
        <v>58</v>
      </c>
      <c r="H9" s="8">
        <f t="shared" si="0"/>
        <v>2.990000000000002</v>
      </c>
      <c r="I9" s="12">
        <v>5</v>
      </c>
      <c r="J9" s="44">
        <v>1</v>
      </c>
      <c r="K9" s="62" t="s">
        <v>392</v>
      </c>
      <c r="L9" s="77" t="s">
        <v>362</v>
      </c>
      <c r="M9" s="66" t="s">
        <v>209</v>
      </c>
    </row>
    <row r="10" spans="1:13" ht="11.25">
      <c r="A10" s="14"/>
      <c r="B10" s="33">
        <v>3</v>
      </c>
      <c r="C10" s="17" t="s">
        <v>207</v>
      </c>
      <c r="D10" s="4">
        <v>2</v>
      </c>
      <c r="E10" s="4" t="s">
        <v>4</v>
      </c>
      <c r="F10" s="34">
        <v>41.79</v>
      </c>
      <c r="G10" s="26">
        <v>52.9</v>
      </c>
      <c r="H10" s="8">
        <f>IF((F10&lt;&gt;0)*AND(G10&lt;&gt;0),F10-G10,"-")</f>
        <v>-11.11</v>
      </c>
      <c r="I10" s="12">
        <v>148</v>
      </c>
      <c r="J10" s="44">
        <v>1</v>
      </c>
      <c r="K10" s="62" t="s">
        <v>75</v>
      </c>
      <c r="L10" s="77" t="s">
        <v>362</v>
      </c>
      <c r="M10" s="66" t="s">
        <v>209</v>
      </c>
    </row>
    <row r="11" spans="1:13" ht="11.25">
      <c r="A11" s="14"/>
      <c r="B11" s="33">
        <v>4</v>
      </c>
      <c r="C11" s="17" t="s">
        <v>207</v>
      </c>
      <c r="D11" s="4">
        <v>2</v>
      </c>
      <c r="E11" s="4" t="s">
        <v>4</v>
      </c>
      <c r="F11" s="34">
        <v>27.83</v>
      </c>
      <c r="G11" s="26"/>
      <c r="H11" s="8" t="str">
        <f t="shared" si="0"/>
        <v>-</v>
      </c>
      <c r="I11" s="12"/>
      <c r="J11" s="43">
        <v>2</v>
      </c>
      <c r="K11" s="61" t="s">
        <v>134</v>
      </c>
      <c r="L11" s="76" t="s">
        <v>362</v>
      </c>
      <c r="M11" s="69" t="s">
        <v>286</v>
      </c>
    </row>
    <row r="12" spans="1:13" ht="11.25">
      <c r="A12" s="14"/>
      <c r="B12" s="33">
        <v>5</v>
      </c>
      <c r="C12" s="17" t="s">
        <v>207</v>
      </c>
      <c r="D12" s="4">
        <v>2</v>
      </c>
      <c r="E12" s="4" t="s">
        <v>4</v>
      </c>
      <c r="F12" s="34">
        <v>27.68</v>
      </c>
      <c r="G12" s="26"/>
      <c r="H12" s="8" t="str">
        <f t="shared" si="0"/>
        <v>-</v>
      </c>
      <c r="I12" s="12"/>
      <c r="J12" s="43">
        <v>2</v>
      </c>
      <c r="K12" s="61" t="s">
        <v>258</v>
      </c>
      <c r="L12" s="76" t="s">
        <v>362</v>
      </c>
      <c r="M12" s="69" t="s">
        <v>286</v>
      </c>
    </row>
    <row r="13" spans="1:13" ht="11.25">
      <c r="A13" s="14"/>
      <c r="B13" s="33">
        <v>6</v>
      </c>
      <c r="C13" s="17" t="s">
        <v>207</v>
      </c>
      <c r="D13" s="4">
        <v>2</v>
      </c>
      <c r="E13" s="4" t="s">
        <v>4</v>
      </c>
      <c r="F13" s="34">
        <v>40.26</v>
      </c>
      <c r="G13" s="26"/>
      <c r="H13" s="8"/>
      <c r="I13" s="12"/>
      <c r="J13" s="43">
        <v>2</v>
      </c>
      <c r="K13" s="61" t="s">
        <v>375</v>
      </c>
      <c r="L13" s="76" t="s">
        <v>362</v>
      </c>
      <c r="M13" s="69" t="s">
        <v>286</v>
      </c>
    </row>
    <row r="14" spans="1:13" ht="12.75" customHeight="1">
      <c r="A14" s="14"/>
      <c r="B14" s="33">
        <v>7</v>
      </c>
      <c r="C14" s="17" t="s">
        <v>207</v>
      </c>
      <c r="D14" s="4">
        <v>2</v>
      </c>
      <c r="E14" s="4" t="s">
        <v>4</v>
      </c>
      <c r="F14" s="34">
        <v>40.6</v>
      </c>
      <c r="G14" s="26">
        <v>39.7</v>
      </c>
      <c r="H14" s="8">
        <f t="shared" si="0"/>
        <v>0.8999999999999986</v>
      </c>
      <c r="I14" s="12">
        <v>78</v>
      </c>
      <c r="J14" s="44">
        <v>1</v>
      </c>
      <c r="K14" s="62" t="s">
        <v>44</v>
      </c>
      <c r="L14" s="78" t="s">
        <v>362</v>
      </c>
      <c r="M14" s="66" t="s">
        <v>209</v>
      </c>
    </row>
    <row r="15" spans="1:13" ht="12" customHeight="1">
      <c r="A15" s="14"/>
      <c r="B15" s="33">
        <v>8</v>
      </c>
      <c r="C15" s="17" t="s">
        <v>207</v>
      </c>
      <c r="D15" s="4">
        <v>2</v>
      </c>
      <c r="E15" s="4" t="s">
        <v>5</v>
      </c>
      <c r="F15" s="34">
        <v>66.32</v>
      </c>
      <c r="G15" s="26"/>
      <c r="H15" s="8"/>
      <c r="I15" s="12"/>
      <c r="J15" s="43">
        <v>2</v>
      </c>
      <c r="K15" s="61" t="s">
        <v>364</v>
      </c>
      <c r="L15" s="76" t="s">
        <v>362</v>
      </c>
      <c r="M15" s="69" t="s">
        <v>286</v>
      </c>
    </row>
    <row r="16" spans="1:13" ht="11.25">
      <c r="A16" s="14"/>
      <c r="B16" s="33">
        <v>9</v>
      </c>
      <c r="C16" s="17" t="s">
        <v>207</v>
      </c>
      <c r="D16" s="4">
        <v>3</v>
      </c>
      <c r="E16" s="4" t="s">
        <v>6</v>
      </c>
      <c r="F16" s="34">
        <v>80.76</v>
      </c>
      <c r="G16" s="26"/>
      <c r="H16" s="8"/>
      <c r="I16" s="12"/>
      <c r="J16" s="43">
        <v>2</v>
      </c>
      <c r="K16" s="61" t="s">
        <v>312</v>
      </c>
      <c r="L16" s="76" t="s">
        <v>362</v>
      </c>
      <c r="M16" s="69" t="s">
        <v>286</v>
      </c>
    </row>
    <row r="17" spans="1:13" ht="12" customHeight="1">
      <c r="A17" s="14"/>
      <c r="B17" s="33">
        <v>10</v>
      </c>
      <c r="C17" s="17" t="s">
        <v>207</v>
      </c>
      <c r="D17" s="4">
        <v>3</v>
      </c>
      <c r="E17" s="4" t="s">
        <v>5</v>
      </c>
      <c r="F17" s="34">
        <v>60.99</v>
      </c>
      <c r="G17" s="26">
        <v>64.28</v>
      </c>
      <c r="H17" s="8">
        <f>IF((F17&lt;&gt;0)*AND(G17&lt;&gt;0),F17-G17,"-")</f>
        <v>-3.289999999999999</v>
      </c>
      <c r="I17" s="12">
        <v>9</v>
      </c>
      <c r="J17" s="44">
        <v>1</v>
      </c>
      <c r="K17" s="62" t="s">
        <v>47</v>
      </c>
      <c r="L17" s="77" t="s">
        <v>362</v>
      </c>
      <c r="M17" s="66" t="s">
        <v>209</v>
      </c>
    </row>
    <row r="18" spans="1:13" ht="11.25">
      <c r="A18" s="14"/>
      <c r="B18" s="33">
        <v>11</v>
      </c>
      <c r="C18" s="17" t="s">
        <v>207</v>
      </c>
      <c r="D18" s="4">
        <v>3</v>
      </c>
      <c r="E18" s="4" t="s">
        <v>4</v>
      </c>
      <c r="F18" s="34">
        <v>41.79</v>
      </c>
      <c r="G18" s="26">
        <v>44.3</v>
      </c>
      <c r="H18" s="8">
        <f>IF((F18&lt;&gt;0)*AND(G18&lt;&gt;0),F18-G18,"-")</f>
        <v>-2.509999999999998</v>
      </c>
      <c r="I18" s="12">
        <v>97</v>
      </c>
      <c r="J18" s="44">
        <v>1</v>
      </c>
      <c r="K18" s="62" t="s">
        <v>31</v>
      </c>
      <c r="L18" s="77" t="s">
        <v>362</v>
      </c>
      <c r="M18" s="66" t="s">
        <v>209</v>
      </c>
    </row>
    <row r="19" spans="1:13" ht="11.25">
      <c r="A19" s="14"/>
      <c r="B19" s="33">
        <v>12</v>
      </c>
      <c r="C19" s="17" t="s">
        <v>207</v>
      </c>
      <c r="D19" s="4">
        <v>3</v>
      </c>
      <c r="E19" s="4" t="s">
        <v>4</v>
      </c>
      <c r="F19" s="34">
        <v>27.83</v>
      </c>
      <c r="G19" s="26"/>
      <c r="H19" s="8" t="str">
        <f>IF((F19&lt;&gt;0)*AND(G19&lt;&gt;0),F19-G19,"-")</f>
        <v>-</v>
      </c>
      <c r="I19" s="12"/>
      <c r="J19" s="43">
        <v>2</v>
      </c>
      <c r="K19" s="61" t="s">
        <v>135</v>
      </c>
      <c r="L19" s="76" t="s">
        <v>362</v>
      </c>
      <c r="M19" s="69" t="s">
        <v>286</v>
      </c>
    </row>
    <row r="20" spans="1:13" ht="11.25">
      <c r="A20" s="14"/>
      <c r="B20" s="33">
        <v>13</v>
      </c>
      <c r="C20" s="17" t="s">
        <v>207</v>
      </c>
      <c r="D20" s="4">
        <v>3</v>
      </c>
      <c r="E20" s="4" t="s">
        <v>4</v>
      </c>
      <c r="F20" s="34">
        <v>27.68</v>
      </c>
      <c r="G20" s="26"/>
      <c r="H20" s="8" t="str">
        <f>IF((F20&lt;&gt;0)*AND(G20&lt;&gt;0),F20-G20,"-")</f>
        <v>-</v>
      </c>
      <c r="I20" s="12"/>
      <c r="J20" s="43">
        <v>2</v>
      </c>
      <c r="K20" s="61" t="s">
        <v>258</v>
      </c>
      <c r="L20" s="76" t="s">
        <v>362</v>
      </c>
      <c r="M20" s="69" t="s">
        <v>286</v>
      </c>
    </row>
    <row r="21" spans="1:13" ht="11.25">
      <c r="A21" s="14"/>
      <c r="B21" s="33">
        <v>14</v>
      </c>
      <c r="C21" s="17" t="s">
        <v>207</v>
      </c>
      <c r="D21" s="4">
        <v>3</v>
      </c>
      <c r="E21" s="4" t="s">
        <v>4</v>
      </c>
      <c r="F21" s="34">
        <v>40.26</v>
      </c>
      <c r="G21" s="26"/>
      <c r="H21" s="8"/>
      <c r="I21" s="12"/>
      <c r="J21" s="43">
        <v>2</v>
      </c>
      <c r="K21" s="61" t="s">
        <v>136</v>
      </c>
      <c r="L21" s="76" t="s">
        <v>362</v>
      </c>
      <c r="M21" s="69" t="s">
        <v>286</v>
      </c>
    </row>
    <row r="22" spans="1:13" ht="11.25">
      <c r="A22" s="14"/>
      <c r="B22" s="33">
        <v>15</v>
      </c>
      <c r="C22" s="17" t="s">
        <v>207</v>
      </c>
      <c r="D22" s="4">
        <v>3</v>
      </c>
      <c r="E22" s="4" t="s">
        <v>4</v>
      </c>
      <c r="F22" s="34">
        <v>40.6</v>
      </c>
      <c r="G22" s="26">
        <v>39.4</v>
      </c>
      <c r="H22" s="8">
        <f>IF((F22&lt;&gt;0)*AND(G22&lt;&gt;0),F22-G22,"-")</f>
        <v>1.2000000000000028</v>
      </c>
      <c r="I22" s="12">
        <v>82</v>
      </c>
      <c r="J22" s="44">
        <v>1</v>
      </c>
      <c r="K22" s="62" t="s">
        <v>81</v>
      </c>
      <c r="L22" s="77" t="s">
        <v>362</v>
      </c>
      <c r="M22" s="66" t="s">
        <v>209</v>
      </c>
    </row>
    <row r="23" spans="1:13" ht="12.75" customHeight="1">
      <c r="A23" s="14"/>
      <c r="B23" s="33">
        <v>16</v>
      </c>
      <c r="C23" s="17" t="s">
        <v>207</v>
      </c>
      <c r="D23" s="4">
        <v>3</v>
      </c>
      <c r="E23" s="4" t="s">
        <v>5</v>
      </c>
      <c r="F23" s="34">
        <v>66.32</v>
      </c>
      <c r="G23" s="26">
        <v>59.3</v>
      </c>
      <c r="H23" s="8">
        <f>IF((F23&lt;&gt;0)*AND(G23&lt;&gt;0),F23-G23,"-")</f>
        <v>7.019999999999996</v>
      </c>
      <c r="I23" s="12">
        <v>40</v>
      </c>
      <c r="J23" s="44">
        <v>1</v>
      </c>
      <c r="K23" s="62" t="s">
        <v>110</v>
      </c>
      <c r="L23" s="77" t="s">
        <v>362</v>
      </c>
      <c r="M23" s="66" t="s">
        <v>209</v>
      </c>
    </row>
    <row r="24" spans="1:13" ht="12" customHeight="1">
      <c r="A24" s="14"/>
      <c r="B24" s="33">
        <v>17</v>
      </c>
      <c r="C24" s="17" t="s">
        <v>207</v>
      </c>
      <c r="D24" s="4">
        <v>4</v>
      </c>
      <c r="E24" s="4" t="s">
        <v>6</v>
      </c>
      <c r="F24" s="34">
        <v>80.76</v>
      </c>
      <c r="G24" s="26"/>
      <c r="H24" s="8"/>
      <c r="I24" s="12"/>
      <c r="J24" s="43">
        <v>2</v>
      </c>
      <c r="K24" s="61" t="s">
        <v>357</v>
      </c>
      <c r="L24" s="76" t="s">
        <v>362</v>
      </c>
      <c r="M24" s="69" t="s">
        <v>286</v>
      </c>
    </row>
    <row r="25" spans="1:13" ht="11.25">
      <c r="A25" s="14"/>
      <c r="B25" s="33">
        <v>18</v>
      </c>
      <c r="C25" s="17" t="s">
        <v>207</v>
      </c>
      <c r="D25" s="4">
        <v>4</v>
      </c>
      <c r="E25" s="4" t="s">
        <v>5</v>
      </c>
      <c r="F25" s="34">
        <v>60.99</v>
      </c>
      <c r="G25" s="26"/>
      <c r="H25" s="8"/>
      <c r="I25" s="12"/>
      <c r="J25" s="43">
        <v>2</v>
      </c>
      <c r="K25" s="61" t="s">
        <v>315</v>
      </c>
      <c r="L25" s="76" t="s">
        <v>362</v>
      </c>
      <c r="M25" s="69" t="s">
        <v>286</v>
      </c>
    </row>
    <row r="26" spans="1:14" ht="11.25">
      <c r="A26" s="14"/>
      <c r="B26" s="33">
        <v>19</v>
      </c>
      <c r="C26" s="17" t="s">
        <v>207</v>
      </c>
      <c r="D26" s="4">
        <v>4</v>
      </c>
      <c r="E26" s="4" t="s">
        <v>4</v>
      </c>
      <c r="F26" s="34">
        <v>41.79</v>
      </c>
      <c r="G26" s="26"/>
      <c r="H26" s="8"/>
      <c r="I26" s="12"/>
      <c r="J26" s="43">
        <v>2</v>
      </c>
      <c r="K26" s="61" t="s">
        <v>137</v>
      </c>
      <c r="L26" s="76" t="s">
        <v>362</v>
      </c>
      <c r="M26" s="69" t="s">
        <v>286</v>
      </c>
      <c r="N26" s="14"/>
    </row>
    <row r="27" spans="1:13" ht="11.25">
      <c r="A27" s="14"/>
      <c r="B27" s="33">
        <v>20</v>
      </c>
      <c r="C27" s="17" t="s">
        <v>207</v>
      </c>
      <c r="D27" s="4">
        <v>4</v>
      </c>
      <c r="E27" s="4" t="s">
        <v>4</v>
      </c>
      <c r="F27" s="34">
        <v>27.83</v>
      </c>
      <c r="G27" s="26"/>
      <c r="H27" s="8" t="str">
        <f>IF((F27&lt;&gt;0)*AND(G27&lt;&gt;0),F27-G27,"-")</f>
        <v>-</v>
      </c>
      <c r="I27" s="12"/>
      <c r="J27" s="43">
        <v>2</v>
      </c>
      <c r="K27" s="61" t="s">
        <v>138</v>
      </c>
      <c r="L27" s="76" t="s">
        <v>362</v>
      </c>
      <c r="M27" s="69" t="s">
        <v>286</v>
      </c>
    </row>
    <row r="28" spans="1:13" ht="11.25">
      <c r="A28" s="14"/>
      <c r="B28" s="33">
        <v>21</v>
      </c>
      <c r="C28" s="17" t="s">
        <v>207</v>
      </c>
      <c r="D28" s="4">
        <v>4</v>
      </c>
      <c r="E28" s="4" t="s">
        <v>4</v>
      </c>
      <c r="F28" s="34">
        <v>27.68</v>
      </c>
      <c r="G28" s="26"/>
      <c r="H28" s="8" t="str">
        <f>IF((F28&lt;&gt;0)*AND(G28&lt;&gt;0),F28-G28,"-")</f>
        <v>-</v>
      </c>
      <c r="I28" s="12"/>
      <c r="J28" s="43">
        <v>2</v>
      </c>
      <c r="K28" s="61" t="s">
        <v>223</v>
      </c>
      <c r="L28" s="76" t="s">
        <v>362</v>
      </c>
      <c r="M28" s="69" t="s">
        <v>286</v>
      </c>
    </row>
    <row r="29" spans="1:13" ht="11.25">
      <c r="A29" s="14"/>
      <c r="B29" s="46">
        <v>22</v>
      </c>
      <c r="C29" s="18" t="s">
        <v>207</v>
      </c>
      <c r="D29" s="10">
        <v>4</v>
      </c>
      <c r="E29" s="10" t="s">
        <v>4</v>
      </c>
      <c r="F29" s="35">
        <v>40.26</v>
      </c>
      <c r="G29" s="27"/>
      <c r="H29" s="11"/>
      <c r="I29" s="13"/>
      <c r="J29" s="43">
        <v>2</v>
      </c>
      <c r="K29" s="61" t="s">
        <v>216</v>
      </c>
      <c r="L29" s="76" t="s">
        <v>362</v>
      </c>
      <c r="M29" s="69" t="s">
        <v>286</v>
      </c>
    </row>
    <row r="30" spans="1:13" ht="11.25">
      <c r="A30" s="14"/>
      <c r="B30" s="33">
        <v>23</v>
      </c>
      <c r="C30" s="17" t="s">
        <v>207</v>
      </c>
      <c r="D30" s="4">
        <v>4</v>
      </c>
      <c r="E30" s="4" t="s">
        <v>4</v>
      </c>
      <c r="F30" s="34">
        <v>40.6</v>
      </c>
      <c r="G30" s="26">
        <v>40.1</v>
      </c>
      <c r="H30" s="8">
        <f>IF((F30&lt;&gt;0)*AND(G30&lt;&gt;0),F30-G30,"-")</f>
        <v>0.5</v>
      </c>
      <c r="I30" s="12">
        <v>53</v>
      </c>
      <c r="J30" s="44">
        <v>1</v>
      </c>
      <c r="K30" s="62" t="s">
        <v>43</v>
      </c>
      <c r="L30" s="77" t="s">
        <v>362</v>
      </c>
      <c r="M30" s="66" t="s">
        <v>209</v>
      </c>
    </row>
    <row r="31" spans="1:13" ht="13.5" customHeight="1">
      <c r="A31" s="14"/>
      <c r="B31" s="33">
        <v>24</v>
      </c>
      <c r="C31" s="17" t="s">
        <v>207</v>
      </c>
      <c r="D31" s="4">
        <v>4</v>
      </c>
      <c r="E31" s="4" t="s">
        <v>5</v>
      </c>
      <c r="F31" s="34">
        <v>66.32</v>
      </c>
      <c r="G31" s="27">
        <v>66.4</v>
      </c>
      <c r="H31" s="11">
        <f>IF((F31&lt;&gt;0)*AND(G31&lt;&gt;0),F31-G31,"-")</f>
        <v>-0.0800000000000125</v>
      </c>
      <c r="I31" s="13">
        <v>13</v>
      </c>
      <c r="J31" s="45">
        <v>1</v>
      </c>
      <c r="K31" s="64" t="s">
        <v>78</v>
      </c>
      <c r="L31" s="79" t="s">
        <v>362</v>
      </c>
      <c r="M31" s="66" t="s">
        <v>209</v>
      </c>
    </row>
    <row r="32" spans="1:13" ht="11.25">
      <c r="A32" s="14"/>
      <c r="B32" s="33">
        <v>25</v>
      </c>
      <c r="C32" s="17" t="s">
        <v>207</v>
      </c>
      <c r="D32" s="4">
        <v>5</v>
      </c>
      <c r="E32" s="4" t="s">
        <v>6</v>
      </c>
      <c r="F32" s="34">
        <v>80.76</v>
      </c>
      <c r="G32" s="26"/>
      <c r="H32" s="8"/>
      <c r="I32" s="12"/>
      <c r="J32" s="43">
        <v>2</v>
      </c>
      <c r="K32" s="61" t="s">
        <v>139</v>
      </c>
      <c r="L32" s="80" t="s">
        <v>362</v>
      </c>
      <c r="M32" s="69" t="s">
        <v>286</v>
      </c>
    </row>
    <row r="33" spans="1:13" ht="11.25">
      <c r="A33" s="14"/>
      <c r="B33" s="33">
        <v>26</v>
      </c>
      <c r="C33" s="17" t="s">
        <v>207</v>
      </c>
      <c r="D33" s="4">
        <v>5</v>
      </c>
      <c r="E33" s="4" t="s">
        <v>5</v>
      </c>
      <c r="F33" s="34">
        <v>60.99</v>
      </c>
      <c r="G33" s="26"/>
      <c r="H33" s="8"/>
      <c r="I33" s="12"/>
      <c r="J33" s="43">
        <v>2</v>
      </c>
      <c r="K33" s="61" t="s">
        <v>313</v>
      </c>
      <c r="L33" s="80" t="s">
        <v>362</v>
      </c>
      <c r="M33" s="69" t="s">
        <v>286</v>
      </c>
    </row>
    <row r="34" spans="1:13" ht="11.25">
      <c r="A34" s="14"/>
      <c r="B34" s="33">
        <v>27</v>
      </c>
      <c r="C34" s="17" t="s">
        <v>207</v>
      </c>
      <c r="D34" s="4">
        <v>5</v>
      </c>
      <c r="E34" s="4" t="s">
        <v>4</v>
      </c>
      <c r="F34" s="34">
        <v>41.79</v>
      </c>
      <c r="G34" s="26"/>
      <c r="H34" s="8"/>
      <c r="I34" s="12"/>
      <c r="J34" s="43">
        <v>2</v>
      </c>
      <c r="K34" s="61" t="s">
        <v>247</v>
      </c>
      <c r="L34" s="76" t="s">
        <v>362</v>
      </c>
      <c r="M34" s="69" t="s">
        <v>286</v>
      </c>
    </row>
    <row r="35" spans="1:13" ht="11.25">
      <c r="A35" s="14"/>
      <c r="B35" s="33">
        <v>28</v>
      </c>
      <c r="C35" s="17" t="s">
        <v>207</v>
      </c>
      <c r="D35" s="4">
        <v>5</v>
      </c>
      <c r="E35" s="4" t="s">
        <v>4</v>
      </c>
      <c r="F35" s="34">
        <v>27.83</v>
      </c>
      <c r="G35" s="28"/>
      <c r="H35" s="8" t="str">
        <f aca="true" t="shared" si="1" ref="H35:H40">IF((F35&lt;&gt;0)*AND(G35&lt;&gt;0),F35-G35,"-")</f>
        <v>-</v>
      </c>
      <c r="I35" s="12"/>
      <c r="J35" s="43">
        <v>2</v>
      </c>
      <c r="K35" s="61" t="s">
        <v>320</v>
      </c>
      <c r="L35" s="76" t="s">
        <v>362</v>
      </c>
      <c r="M35" s="69" t="s">
        <v>286</v>
      </c>
    </row>
    <row r="36" spans="1:13" ht="12" customHeight="1">
      <c r="A36" s="14"/>
      <c r="B36" s="33">
        <v>29</v>
      </c>
      <c r="C36" s="17" t="s">
        <v>207</v>
      </c>
      <c r="D36" s="4">
        <v>5</v>
      </c>
      <c r="E36" s="4" t="s">
        <v>4</v>
      </c>
      <c r="F36" s="34">
        <v>27.68</v>
      </c>
      <c r="G36" s="26"/>
      <c r="H36" s="8" t="str">
        <f t="shared" si="1"/>
        <v>-</v>
      </c>
      <c r="I36" s="12"/>
      <c r="J36" s="43">
        <v>2</v>
      </c>
      <c r="K36" s="61" t="s">
        <v>358</v>
      </c>
      <c r="L36" s="76" t="s">
        <v>362</v>
      </c>
      <c r="M36" s="69" t="s">
        <v>286</v>
      </c>
    </row>
    <row r="37" spans="1:13" ht="11.25">
      <c r="A37" s="14"/>
      <c r="B37" s="33">
        <v>30</v>
      </c>
      <c r="C37" s="17" t="s">
        <v>207</v>
      </c>
      <c r="D37" s="4">
        <v>5</v>
      </c>
      <c r="E37" s="4" t="s">
        <v>4</v>
      </c>
      <c r="F37" s="34">
        <v>40.26</v>
      </c>
      <c r="G37" s="26"/>
      <c r="H37" s="8" t="str">
        <f t="shared" si="1"/>
        <v>-</v>
      </c>
      <c r="I37" s="12"/>
      <c r="J37" s="43">
        <v>2</v>
      </c>
      <c r="K37" s="61" t="s">
        <v>210</v>
      </c>
      <c r="L37" s="76" t="s">
        <v>362</v>
      </c>
      <c r="M37" s="69" t="s">
        <v>286</v>
      </c>
    </row>
    <row r="38" spans="1:13" ht="11.25">
      <c r="A38" s="14"/>
      <c r="B38" s="33">
        <v>31</v>
      </c>
      <c r="C38" s="17" t="s">
        <v>207</v>
      </c>
      <c r="D38" s="4">
        <v>5</v>
      </c>
      <c r="E38" s="4" t="s">
        <v>4</v>
      </c>
      <c r="F38" s="34">
        <v>40.6</v>
      </c>
      <c r="G38" s="26">
        <v>40.13</v>
      </c>
      <c r="H38" s="8">
        <f>IF((F38&lt;&gt;0)*AND(G38&lt;&gt;0),F38-G38,"-")</f>
        <v>0.46999999999999886</v>
      </c>
      <c r="I38" s="12">
        <v>52</v>
      </c>
      <c r="J38" s="44">
        <v>1</v>
      </c>
      <c r="K38" s="62" t="s">
        <v>51</v>
      </c>
      <c r="L38" s="77" t="s">
        <v>362</v>
      </c>
      <c r="M38" s="66" t="s">
        <v>209</v>
      </c>
    </row>
    <row r="39" spans="1:13" ht="11.25">
      <c r="A39" s="14"/>
      <c r="B39" s="33">
        <v>32</v>
      </c>
      <c r="C39" s="17" t="s">
        <v>207</v>
      </c>
      <c r="D39" s="4">
        <v>5</v>
      </c>
      <c r="E39" s="4" t="s">
        <v>5</v>
      </c>
      <c r="F39" s="34">
        <v>66.32</v>
      </c>
      <c r="G39" s="26">
        <v>77.3</v>
      </c>
      <c r="H39" s="8">
        <f t="shared" si="1"/>
        <v>-10.980000000000004</v>
      </c>
      <c r="I39" s="12">
        <v>108</v>
      </c>
      <c r="J39" s="44">
        <v>1</v>
      </c>
      <c r="K39" s="62" t="s">
        <v>23</v>
      </c>
      <c r="L39" s="77" t="s">
        <v>362</v>
      </c>
      <c r="M39" s="66" t="s">
        <v>209</v>
      </c>
    </row>
    <row r="40" spans="1:13" ht="11.25">
      <c r="A40" s="14"/>
      <c r="B40" s="33">
        <v>33</v>
      </c>
      <c r="C40" s="17" t="s">
        <v>207</v>
      </c>
      <c r="D40" s="4">
        <v>6</v>
      </c>
      <c r="E40" s="4" t="s">
        <v>6</v>
      </c>
      <c r="F40" s="34">
        <v>80.76</v>
      </c>
      <c r="G40" s="26"/>
      <c r="H40" s="8" t="str">
        <f t="shared" si="1"/>
        <v>-</v>
      </c>
      <c r="I40" s="12"/>
      <c r="J40" s="43">
        <v>2</v>
      </c>
      <c r="K40" s="61" t="s">
        <v>140</v>
      </c>
      <c r="L40" s="76" t="s">
        <v>362</v>
      </c>
      <c r="M40" s="69" t="s">
        <v>286</v>
      </c>
    </row>
    <row r="41" spans="1:17" ht="11.25">
      <c r="A41" s="14"/>
      <c r="B41" s="47">
        <v>34</v>
      </c>
      <c r="C41" s="17" t="s">
        <v>207</v>
      </c>
      <c r="D41" s="4">
        <v>6</v>
      </c>
      <c r="E41" s="4" t="s">
        <v>5</v>
      </c>
      <c r="F41" s="34">
        <v>61.54</v>
      </c>
      <c r="G41" s="26"/>
      <c r="H41" s="8"/>
      <c r="I41" s="12"/>
      <c r="J41" s="43">
        <v>2</v>
      </c>
      <c r="K41" s="61" t="s">
        <v>141</v>
      </c>
      <c r="L41" s="76" t="s">
        <v>362</v>
      </c>
      <c r="M41" s="69" t="s">
        <v>286</v>
      </c>
      <c r="N41" s="14"/>
      <c r="O41" s="14"/>
      <c r="P41" s="14"/>
      <c r="Q41" s="14"/>
    </row>
    <row r="42" spans="1:13" ht="11.25">
      <c r="A42" s="14"/>
      <c r="B42" s="47">
        <v>35</v>
      </c>
      <c r="C42" s="17" t="s">
        <v>207</v>
      </c>
      <c r="D42" s="4">
        <v>6</v>
      </c>
      <c r="E42" s="4" t="s">
        <v>4</v>
      </c>
      <c r="F42" s="34">
        <v>41.8</v>
      </c>
      <c r="G42" s="26"/>
      <c r="H42" s="8"/>
      <c r="I42" s="12"/>
      <c r="J42" s="43">
        <v>2</v>
      </c>
      <c r="K42" s="61" t="s">
        <v>253</v>
      </c>
      <c r="L42" s="76" t="s">
        <v>362</v>
      </c>
      <c r="M42" s="69" t="s">
        <v>286</v>
      </c>
    </row>
    <row r="43" spans="1:13" ht="11.25">
      <c r="A43" s="14"/>
      <c r="B43" s="99">
        <v>36</v>
      </c>
      <c r="C43" s="17" t="s">
        <v>207</v>
      </c>
      <c r="D43" s="4">
        <v>6</v>
      </c>
      <c r="E43" s="4" t="s">
        <v>4</v>
      </c>
      <c r="F43" s="34">
        <v>27.83</v>
      </c>
      <c r="G43" s="26"/>
      <c r="H43" s="8" t="str">
        <f>IF((F43&lt;&gt;0)*AND(G43&lt;&gt;0),F43-G43,"-")</f>
        <v>-</v>
      </c>
      <c r="I43" s="12"/>
      <c r="J43" s="44"/>
      <c r="K43" s="62"/>
      <c r="L43" s="77"/>
      <c r="M43" s="66"/>
    </row>
    <row r="44" spans="1:13" ht="11.25">
      <c r="A44" s="14"/>
      <c r="B44" s="47">
        <v>37</v>
      </c>
      <c r="C44" s="17" t="s">
        <v>207</v>
      </c>
      <c r="D44" s="4">
        <v>6</v>
      </c>
      <c r="E44" s="4" t="s">
        <v>4</v>
      </c>
      <c r="F44" s="34">
        <v>27.68</v>
      </c>
      <c r="G44" s="26"/>
      <c r="H44" s="8" t="str">
        <f>IF((F44&lt;&gt;0)*AND(G44&lt;&gt;0),F44-G44,"-")</f>
        <v>-</v>
      </c>
      <c r="I44" s="12"/>
      <c r="J44" s="43">
        <v>2</v>
      </c>
      <c r="K44" s="61" t="s">
        <v>142</v>
      </c>
      <c r="L44" s="76" t="s">
        <v>362</v>
      </c>
      <c r="M44" s="69" t="s">
        <v>286</v>
      </c>
    </row>
    <row r="45" spans="1:13" ht="11.25">
      <c r="A45" s="14"/>
      <c r="B45" s="47">
        <v>38</v>
      </c>
      <c r="C45" s="17" t="s">
        <v>207</v>
      </c>
      <c r="D45" s="4">
        <v>6</v>
      </c>
      <c r="E45" s="4" t="s">
        <v>4</v>
      </c>
      <c r="F45" s="34">
        <v>41.66</v>
      </c>
      <c r="G45" s="26"/>
      <c r="H45" s="8"/>
      <c r="I45" s="12"/>
      <c r="J45" s="43">
        <v>2</v>
      </c>
      <c r="K45" s="91" t="s">
        <v>143</v>
      </c>
      <c r="L45" s="92" t="s">
        <v>362</v>
      </c>
      <c r="M45" s="69" t="s">
        <v>286</v>
      </c>
    </row>
    <row r="46" spans="1:13" ht="13.5" customHeight="1">
      <c r="A46" s="14"/>
      <c r="B46" s="33">
        <v>39</v>
      </c>
      <c r="C46" s="17" t="s">
        <v>207</v>
      </c>
      <c r="D46" s="4">
        <v>6</v>
      </c>
      <c r="E46" s="4" t="s">
        <v>4</v>
      </c>
      <c r="F46" s="34">
        <v>40.61</v>
      </c>
      <c r="G46" s="26">
        <v>43.95</v>
      </c>
      <c r="H46" s="8">
        <f>IF((F46&lt;&gt;0)*AND(G46&lt;&gt;0),F46-G46,"-")</f>
        <v>-3.3400000000000034</v>
      </c>
      <c r="I46" s="12">
        <v>146</v>
      </c>
      <c r="J46" s="44">
        <v>1</v>
      </c>
      <c r="K46" s="66" t="s">
        <v>63</v>
      </c>
      <c r="L46" s="16" t="s">
        <v>362</v>
      </c>
      <c r="M46" s="66" t="s">
        <v>209</v>
      </c>
    </row>
    <row r="47" spans="1:13" ht="45" customHeight="1">
      <c r="A47" s="14"/>
      <c r="B47" s="33">
        <v>40</v>
      </c>
      <c r="C47" s="17" t="s">
        <v>207</v>
      </c>
      <c r="D47" s="4">
        <v>6</v>
      </c>
      <c r="E47" s="4" t="s">
        <v>5</v>
      </c>
      <c r="F47" s="34">
        <v>66.32</v>
      </c>
      <c r="G47" s="26">
        <v>64.28</v>
      </c>
      <c r="H47" s="8">
        <f>IF((F47&lt;&gt;0)*AND(G47&lt;&gt;0),F47-G47,"-")</f>
        <v>2.039999999999992</v>
      </c>
      <c r="I47" s="12">
        <v>24</v>
      </c>
      <c r="J47" s="44">
        <v>1</v>
      </c>
      <c r="K47" s="93" t="s">
        <v>86</v>
      </c>
      <c r="L47" s="94"/>
      <c r="M47" s="67" t="s">
        <v>327</v>
      </c>
    </row>
    <row r="48" spans="1:13" ht="11.25">
      <c r="A48" s="14"/>
      <c r="B48" s="33">
        <v>41</v>
      </c>
      <c r="C48" s="17" t="s">
        <v>207</v>
      </c>
      <c r="D48" s="4">
        <v>7</v>
      </c>
      <c r="E48" s="4" t="s">
        <v>6</v>
      </c>
      <c r="F48" s="34">
        <v>80.76</v>
      </c>
      <c r="G48" s="28"/>
      <c r="H48" s="8"/>
      <c r="I48" s="12"/>
      <c r="J48" s="43">
        <v>2</v>
      </c>
      <c r="K48" s="61" t="s">
        <v>249</v>
      </c>
      <c r="L48" s="80"/>
      <c r="M48" s="69" t="s">
        <v>286</v>
      </c>
    </row>
    <row r="49" spans="1:13" ht="11.25">
      <c r="A49" s="14"/>
      <c r="B49" s="33">
        <v>42</v>
      </c>
      <c r="C49" s="17" t="s">
        <v>207</v>
      </c>
      <c r="D49" s="4">
        <v>7</v>
      </c>
      <c r="E49" s="4" t="s">
        <v>5</v>
      </c>
      <c r="F49" s="34">
        <v>61.54</v>
      </c>
      <c r="G49" s="26"/>
      <c r="H49" s="8"/>
      <c r="I49" s="12"/>
      <c r="J49" s="43">
        <v>2</v>
      </c>
      <c r="K49" s="61" t="s">
        <v>144</v>
      </c>
      <c r="L49" s="80" t="s">
        <v>362</v>
      </c>
      <c r="M49" s="69" t="s">
        <v>286</v>
      </c>
    </row>
    <row r="50" spans="1:13" ht="11.25">
      <c r="A50" s="14"/>
      <c r="B50" s="33">
        <v>43</v>
      </c>
      <c r="C50" s="17" t="s">
        <v>207</v>
      </c>
      <c r="D50" s="4">
        <v>7</v>
      </c>
      <c r="E50" s="4" t="s">
        <v>4</v>
      </c>
      <c r="F50" s="34">
        <v>41.8</v>
      </c>
      <c r="G50" s="26"/>
      <c r="H50" s="8"/>
      <c r="I50" s="12"/>
      <c r="J50" s="43">
        <v>2</v>
      </c>
      <c r="K50" s="61" t="s">
        <v>145</v>
      </c>
      <c r="L50" s="80" t="s">
        <v>362</v>
      </c>
      <c r="M50" s="69" t="s">
        <v>286</v>
      </c>
    </row>
    <row r="51" spans="1:13" ht="11.25">
      <c r="A51" s="14"/>
      <c r="B51" s="33">
        <v>44</v>
      </c>
      <c r="C51" s="17" t="s">
        <v>207</v>
      </c>
      <c r="D51" s="4">
        <v>7</v>
      </c>
      <c r="E51" s="4" t="s">
        <v>4</v>
      </c>
      <c r="F51" s="34">
        <v>27.83</v>
      </c>
      <c r="G51" s="26"/>
      <c r="H51" s="8" t="str">
        <f>IF((F51&lt;&gt;0)*AND(G51&lt;&gt;0),F51-G51,"-")</f>
        <v>-</v>
      </c>
      <c r="I51" s="12"/>
      <c r="J51" s="43">
        <v>2</v>
      </c>
      <c r="K51" s="61" t="s">
        <v>298</v>
      </c>
      <c r="L51" s="80" t="s">
        <v>362</v>
      </c>
      <c r="M51" s="69" t="s">
        <v>286</v>
      </c>
    </row>
    <row r="52" spans="1:13" ht="11.25">
      <c r="A52" s="14"/>
      <c r="B52" s="33">
        <v>45</v>
      </c>
      <c r="C52" s="17" t="s">
        <v>207</v>
      </c>
      <c r="D52" s="4">
        <v>7</v>
      </c>
      <c r="E52" s="4" t="s">
        <v>4</v>
      </c>
      <c r="F52" s="34">
        <v>27.68</v>
      </c>
      <c r="G52" s="26"/>
      <c r="H52" s="8" t="str">
        <f>IF((F52&lt;&gt;0)*AND(G52&lt;&gt;0),F52-G52,"-")</f>
        <v>-</v>
      </c>
      <c r="I52" s="12"/>
      <c r="J52" s="43">
        <v>2</v>
      </c>
      <c r="K52" s="61" t="s">
        <v>146</v>
      </c>
      <c r="L52" s="80" t="s">
        <v>362</v>
      </c>
      <c r="M52" s="69" t="s">
        <v>286</v>
      </c>
    </row>
    <row r="53" spans="1:13" ht="11.25">
      <c r="A53" s="14"/>
      <c r="B53" s="33">
        <v>46</v>
      </c>
      <c r="C53" s="17" t="s">
        <v>207</v>
      </c>
      <c r="D53" s="4">
        <v>7</v>
      </c>
      <c r="E53" s="4" t="s">
        <v>4</v>
      </c>
      <c r="F53" s="34">
        <v>41.66</v>
      </c>
      <c r="G53" s="26"/>
      <c r="H53" s="8"/>
      <c r="I53" s="12"/>
      <c r="J53" s="43">
        <v>2</v>
      </c>
      <c r="K53" s="61" t="s">
        <v>147</v>
      </c>
      <c r="L53" s="80" t="s">
        <v>362</v>
      </c>
      <c r="M53" s="69" t="s">
        <v>286</v>
      </c>
    </row>
    <row r="54" spans="1:13" ht="22.5">
      <c r="A54" s="14"/>
      <c r="B54" s="33">
        <v>47</v>
      </c>
      <c r="C54" s="17" t="s">
        <v>207</v>
      </c>
      <c r="D54" s="4">
        <v>7</v>
      </c>
      <c r="E54" s="4" t="s">
        <v>4</v>
      </c>
      <c r="F54" s="34">
        <v>40.61</v>
      </c>
      <c r="G54" s="26">
        <v>42.4</v>
      </c>
      <c r="H54" s="8">
        <f>IF((F54&lt;&gt;0)*AND(G54&lt;&gt;0),F54-G54,"-")</f>
        <v>-1.7899999999999991</v>
      </c>
      <c r="I54" s="12">
        <v>112</v>
      </c>
      <c r="J54" s="44">
        <v>1</v>
      </c>
      <c r="K54" s="62" t="s">
        <v>397</v>
      </c>
      <c r="L54" s="77" t="s">
        <v>362</v>
      </c>
      <c r="M54" s="66" t="s">
        <v>209</v>
      </c>
    </row>
    <row r="55" spans="1:13" ht="11.25">
      <c r="A55" s="14"/>
      <c r="B55" s="33">
        <v>48</v>
      </c>
      <c r="C55" s="17" t="s">
        <v>207</v>
      </c>
      <c r="D55" s="4">
        <v>7</v>
      </c>
      <c r="E55" s="4" t="s">
        <v>5</v>
      </c>
      <c r="F55" s="34">
        <v>66.32</v>
      </c>
      <c r="G55" s="26">
        <v>66.4</v>
      </c>
      <c r="H55" s="8">
        <f>IF((F55&lt;&gt;0)*AND(G55&lt;&gt;0),F55-G55,"-")</f>
        <v>-0.0800000000000125</v>
      </c>
      <c r="I55" s="12">
        <v>33</v>
      </c>
      <c r="J55" s="44">
        <v>1</v>
      </c>
      <c r="K55" s="62" t="s">
        <v>13</v>
      </c>
      <c r="L55" s="80" t="s">
        <v>362</v>
      </c>
      <c r="M55" s="66" t="s">
        <v>209</v>
      </c>
    </row>
    <row r="56" spans="1:13" ht="11.25">
      <c r="A56" s="14"/>
      <c r="B56" s="33">
        <v>49</v>
      </c>
      <c r="C56" s="17" t="s">
        <v>207</v>
      </c>
      <c r="D56" s="4">
        <v>8</v>
      </c>
      <c r="E56" s="4" t="s">
        <v>6</v>
      </c>
      <c r="F56" s="34">
        <v>80.76</v>
      </c>
      <c r="G56" s="26"/>
      <c r="H56" s="8"/>
      <c r="I56" s="12"/>
      <c r="J56" s="43">
        <v>2</v>
      </c>
      <c r="K56" s="61" t="s">
        <v>224</v>
      </c>
      <c r="L56" s="76" t="s">
        <v>362</v>
      </c>
      <c r="M56" s="69" t="s">
        <v>286</v>
      </c>
    </row>
    <row r="57" spans="1:13" ht="11.25">
      <c r="A57" s="14"/>
      <c r="B57" s="33">
        <v>50</v>
      </c>
      <c r="C57" s="17" t="s">
        <v>207</v>
      </c>
      <c r="D57" s="4">
        <v>8</v>
      </c>
      <c r="E57" s="4" t="s">
        <v>5</v>
      </c>
      <c r="F57" s="34">
        <v>61.54</v>
      </c>
      <c r="G57" s="26"/>
      <c r="H57" s="8"/>
      <c r="I57" s="12"/>
      <c r="J57" s="43">
        <v>2</v>
      </c>
      <c r="K57" s="61" t="s">
        <v>340</v>
      </c>
      <c r="L57" s="76" t="s">
        <v>362</v>
      </c>
      <c r="M57" s="69" t="s">
        <v>286</v>
      </c>
    </row>
    <row r="58" spans="1:13" ht="11.25">
      <c r="A58" s="14"/>
      <c r="B58" s="33">
        <v>51</v>
      </c>
      <c r="C58" s="17" t="s">
        <v>207</v>
      </c>
      <c r="D58" s="4">
        <v>8</v>
      </c>
      <c r="E58" s="4" t="s">
        <v>4</v>
      </c>
      <c r="F58" s="34">
        <v>41.8</v>
      </c>
      <c r="G58" s="26"/>
      <c r="H58" s="8"/>
      <c r="I58" s="12"/>
      <c r="J58" s="43">
        <v>2</v>
      </c>
      <c r="K58" s="61" t="s">
        <v>271</v>
      </c>
      <c r="L58" s="76" t="s">
        <v>362</v>
      </c>
      <c r="M58" s="69" t="s">
        <v>286</v>
      </c>
    </row>
    <row r="59" spans="1:13" ht="11.25">
      <c r="A59" s="14"/>
      <c r="B59" s="33">
        <v>52</v>
      </c>
      <c r="C59" s="17" t="s">
        <v>207</v>
      </c>
      <c r="D59" s="4">
        <v>8</v>
      </c>
      <c r="E59" s="4" t="s">
        <v>4</v>
      </c>
      <c r="F59" s="34">
        <v>27.83</v>
      </c>
      <c r="G59" s="28"/>
      <c r="H59" s="8" t="str">
        <f aca="true" t="shared" si="2" ref="H59:H68">IF((F59&lt;&gt;0)*AND(G59&lt;&gt;0),F59-G59,"-")</f>
        <v>-</v>
      </c>
      <c r="I59" s="12"/>
      <c r="J59" s="43">
        <v>2</v>
      </c>
      <c r="K59" s="61" t="s">
        <v>272</v>
      </c>
      <c r="L59" s="76" t="s">
        <v>362</v>
      </c>
      <c r="M59" s="69" t="s">
        <v>286</v>
      </c>
    </row>
    <row r="60" spans="1:13" ht="11.25">
      <c r="A60" s="14"/>
      <c r="B60" s="33">
        <v>53</v>
      </c>
      <c r="C60" s="17" t="s">
        <v>207</v>
      </c>
      <c r="D60" s="4">
        <v>8</v>
      </c>
      <c r="E60" s="4" t="s">
        <v>4</v>
      </c>
      <c r="F60" s="34">
        <v>27.68</v>
      </c>
      <c r="G60" s="26"/>
      <c r="H60" s="8" t="str">
        <f t="shared" si="2"/>
        <v>-</v>
      </c>
      <c r="I60" s="12"/>
      <c r="J60" s="43">
        <v>2</v>
      </c>
      <c r="K60" s="61" t="s">
        <v>250</v>
      </c>
      <c r="L60" s="76" t="s">
        <v>362</v>
      </c>
      <c r="M60" s="69" t="s">
        <v>286</v>
      </c>
    </row>
    <row r="61" spans="1:13" ht="11.25">
      <c r="A61" s="14"/>
      <c r="B61" s="33">
        <v>54</v>
      </c>
      <c r="C61" s="17" t="s">
        <v>207</v>
      </c>
      <c r="D61" s="4">
        <v>8</v>
      </c>
      <c r="E61" s="4" t="s">
        <v>4</v>
      </c>
      <c r="F61" s="34">
        <v>41.66</v>
      </c>
      <c r="G61" s="26"/>
      <c r="H61" s="8"/>
      <c r="I61" s="12"/>
      <c r="J61" s="43">
        <v>2</v>
      </c>
      <c r="K61" s="61" t="s">
        <v>376</v>
      </c>
      <c r="L61" s="76" t="s">
        <v>362</v>
      </c>
      <c r="M61" s="69" t="s">
        <v>286</v>
      </c>
    </row>
    <row r="62" spans="1:13" ht="11.25">
      <c r="A62" s="14"/>
      <c r="B62" s="33">
        <v>55</v>
      </c>
      <c r="C62" s="17" t="s">
        <v>207</v>
      </c>
      <c r="D62" s="4">
        <v>8</v>
      </c>
      <c r="E62" s="4" t="s">
        <v>4</v>
      </c>
      <c r="F62" s="34">
        <v>40.61</v>
      </c>
      <c r="G62" s="26">
        <v>43.95</v>
      </c>
      <c r="H62" s="8">
        <f t="shared" si="2"/>
        <v>-3.3400000000000034</v>
      </c>
      <c r="I62" s="12">
        <v>118</v>
      </c>
      <c r="J62" s="44">
        <v>1</v>
      </c>
      <c r="K62" s="62" t="s">
        <v>14</v>
      </c>
      <c r="L62" s="77" t="s">
        <v>362</v>
      </c>
      <c r="M62" s="66" t="s">
        <v>209</v>
      </c>
    </row>
    <row r="63" spans="1:13" ht="12.75" customHeight="1">
      <c r="A63" s="14"/>
      <c r="B63" s="33">
        <v>56</v>
      </c>
      <c r="C63" s="17" t="s">
        <v>207</v>
      </c>
      <c r="D63" s="4">
        <v>8</v>
      </c>
      <c r="E63" s="4" t="s">
        <v>5</v>
      </c>
      <c r="F63" s="34">
        <v>66.32</v>
      </c>
      <c r="G63" s="26">
        <v>52.45</v>
      </c>
      <c r="H63" s="8">
        <f t="shared" si="2"/>
        <v>13.86999999999999</v>
      </c>
      <c r="I63" s="12">
        <v>31</v>
      </c>
      <c r="J63" s="44">
        <v>1</v>
      </c>
      <c r="K63" s="62" t="s">
        <v>33</v>
      </c>
      <c r="L63" s="77" t="s">
        <v>362</v>
      </c>
      <c r="M63" s="66" t="s">
        <v>209</v>
      </c>
    </row>
    <row r="64" spans="1:13" ht="11.25">
      <c r="A64" s="14"/>
      <c r="B64" s="33">
        <v>57</v>
      </c>
      <c r="C64" s="17" t="s">
        <v>207</v>
      </c>
      <c r="D64" s="4">
        <v>9</v>
      </c>
      <c r="E64" s="4" t="s">
        <v>6</v>
      </c>
      <c r="F64" s="34">
        <v>80.76</v>
      </c>
      <c r="G64" s="28">
        <v>79.29</v>
      </c>
      <c r="H64" s="8">
        <f t="shared" si="2"/>
        <v>1.4699999999999989</v>
      </c>
      <c r="I64" s="12">
        <v>85</v>
      </c>
      <c r="J64" s="44">
        <v>1</v>
      </c>
      <c r="K64" s="62" t="s">
        <v>76</v>
      </c>
      <c r="L64" s="78" t="s">
        <v>362</v>
      </c>
      <c r="M64" s="66" t="s">
        <v>209</v>
      </c>
    </row>
    <row r="65" spans="1:13" ht="11.25">
      <c r="A65" s="14"/>
      <c r="B65" s="33">
        <v>58</v>
      </c>
      <c r="C65" s="17" t="s">
        <v>207</v>
      </c>
      <c r="D65" s="4">
        <v>9</v>
      </c>
      <c r="E65" s="4" t="s">
        <v>5</v>
      </c>
      <c r="F65" s="34">
        <v>61.54</v>
      </c>
      <c r="G65" s="26"/>
      <c r="H65" s="8" t="str">
        <f t="shared" si="2"/>
        <v>-</v>
      </c>
      <c r="I65" s="12"/>
      <c r="J65" s="43">
        <v>2</v>
      </c>
      <c r="K65" s="61" t="s">
        <v>346</v>
      </c>
      <c r="L65" s="76" t="s">
        <v>362</v>
      </c>
      <c r="M65" s="69" t="s">
        <v>286</v>
      </c>
    </row>
    <row r="66" spans="1:13" ht="11.25">
      <c r="A66" s="14"/>
      <c r="B66" s="33">
        <v>59</v>
      </c>
      <c r="C66" s="17" t="s">
        <v>207</v>
      </c>
      <c r="D66" s="4">
        <v>9</v>
      </c>
      <c r="E66" s="4" t="s">
        <v>4</v>
      </c>
      <c r="F66" s="34">
        <v>41.8</v>
      </c>
      <c r="G66" s="26"/>
      <c r="H66" s="8"/>
      <c r="I66" s="12"/>
      <c r="J66" s="43">
        <v>2</v>
      </c>
      <c r="K66" s="61" t="s">
        <v>263</v>
      </c>
      <c r="L66" s="76" t="s">
        <v>362</v>
      </c>
      <c r="M66" s="69" t="s">
        <v>286</v>
      </c>
    </row>
    <row r="67" spans="1:13" ht="11.25">
      <c r="A67" s="14"/>
      <c r="B67" s="33">
        <v>60</v>
      </c>
      <c r="C67" s="17" t="s">
        <v>207</v>
      </c>
      <c r="D67" s="4">
        <v>9</v>
      </c>
      <c r="E67" s="4" t="s">
        <v>4</v>
      </c>
      <c r="F67" s="34">
        <v>27.83</v>
      </c>
      <c r="G67" s="26"/>
      <c r="H67" s="8" t="str">
        <f t="shared" si="2"/>
        <v>-</v>
      </c>
      <c r="I67" s="12"/>
      <c r="J67" s="43">
        <v>2</v>
      </c>
      <c r="K67" s="61" t="s">
        <v>148</v>
      </c>
      <c r="L67" s="76" t="s">
        <v>362</v>
      </c>
      <c r="M67" s="69" t="s">
        <v>286</v>
      </c>
    </row>
    <row r="68" spans="1:13" ht="11.25">
      <c r="A68" s="14"/>
      <c r="B68" s="33">
        <v>61</v>
      </c>
      <c r="C68" s="17" t="s">
        <v>207</v>
      </c>
      <c r="D68" s="4">
        <v>9</v>
      </c>
      <c r="E68" s="4" t="s">
        <v>4</v>
      </c>
      <c r="F68" s="34">
        <v>27.68</v>
      </c>
      <c r="G68" s="26"/>
      <c r="H68" s="8" t="str">
        <f t="shared" si="2"/>
        <v>-</v>
      </c>
      <c r="I68" s="12"/>
      <c r="J68" s="43">
        <v>2</v>
      </c>
      <c r="K68" s="61" t="s">
        <v>402</v>
      </c>
      <c r="L68" s="76" t="s">
        <v>362</v>
      </c>
      <c r="M68" s="69" t="s">
        <v>286</v>
      </c>
    </row>
    <row r="69" spans="1:13" ht="11.25">
      <c r="A69" s="14"/>
      <c r="B69" s="33">
        <v>62</v>
      </c>
      <c r="C69" s="17" t="s">
        <v>207</v>
      </c>
      <c r="D69" s="4">
        <v>9</v>
      </c>
      <c r="E69" s="4" t="s">
        <v>4</v>
      </c>
      <c r="F69" s="34">
        <v>41.66</v>
      </c>
      <c r="G69" s="26"/>
      <c r="H69" s="8"/>
      <c r="I69" s="12"/>
      <c r="J69" s="43">
        <v>2</v>
      </c>
      <c r="K69" s="61" t="s">
        <v>149</v>
      </c>
      <c r="L69" s="76" t="s">
        <v>362</v>
      </c>
      <c r="M69" s="69" t="s">
        <v>286</v>
      </c>
    </row>
    <row r="70" spans="1:13" ht="11.25">
      <c r="A70" s="14"/>
      <c r="B70" s="33">
        <v>63</v>
      </c>
      <c r="C70" s="17" t="s">
        <v>207</v>
      </c>
      <c r="D70" s="4">
        <v>9</v>
      </c>
      <c r="E70" s="4" t="s">
        <v>4</v>
      </c>
      <c r="F70" s="34">
        <v>40.61</v>
      </c>
      <c r="G70" s="26">
        <v>43.4</v>
      </c>
      <c r="H70" s="8">
        <f>IF((F70&lt;&gt;0)*AND(G70&lt;&gt;0),F70-G70,"-")</f>
        <v>-2.789999999999999</v>
      </c>
      <c r="I70" s="12">
        <v>124</v>
      </c>
      <c r="J70" s="44">
        <v>1</v>
      </c>
      <c r="K70" s="62" t="s">
        <v>66</v>
      </c>
      <c r="L70" s="77" t="s">
        <v>362</v>
      </c>
      <c r="M70" s="66" t="s">
        <v>209</v>
      </c>
    </row>
    <row r="71" spans="1:13" ht="12.75" customHeight="1">
      <c r="A71" s="14"/>
      <c r="B71" s="33">
        <v>64</v>
      </c>
      <c r="C71" s="17" t="s">
        <v>207</v>
      </c>
      <c r="D71" s="4">
        <v>9</v>
      </c>
      <c r="E71" s="4" t="s">
        <v>5</v>
      </c>
      <c r="F71" s="34">
        <v>66.32</v>
      </c>
      <c r="G71" s="26">
        <v>65.59</v>
      </c>
      <c r="H71" s="8">
        <f>IF((F63&lt;&gt;0)*AND(G71&lt;&gt;0),F63-G71,"-")</f>
        <v>0.7299999999999898</v>
      </c>
      <c r="I71" s="12">
        <v>76</v>
      </c>
      <c r="J71" s="44">
        <v>1</v>
      </c>
      <c r="K71" s="62" t="s">
        <v>131</v>
      </c>
      <c r="L71" s="77" t="s">
        <v>362</v>
      </c>
      <c r="M71" s="66" t="s">
        <v>209</v>
      </c>
    </row>
    <row r="72" spans="1:13" ht="13.5" customHeight="1">
      <c r="A72" s="14"/>
      <c r="B72" s="33">
        <v>65</v>
      </c>
      <c r="C72" s="17" t="s">
        <v>207</v>
      </c>
      <c r="D72" s="4">
        <v>10</v>
      </c>
      <c r="E72" s="4" t="s">
        <v>6</v>
      </c>
      <c r="F72" s="34">
        <v>80.76</v>
      </c>
      <c r="G72" s="26">
        <v>103.9</v>
      </c>
      <c r="H72" s="8">
        <f>IF((F72&lt;&gt;0)*AND(G72&lt;&gt;0),F72-G72,"-")</f>
        <v>-23.14</v>
      </c>
      <c r="I72" s="12">
        <v>24</v>
      </c>
      <c r="J72" s="44">
        <v>1</v>
      </c>
      <c r="K72" s="62" t="s">
        <v>95</v>
      </c>
      <c r="L72" s="77" t="s">
        <v>362</v>
      </c>
      <c r="M72" s="66" t="s">
        <v>209</v>
      </c>
    </row>
    <row r="73" spans="1:13" ht="11.25">
      <c r="A73" s="14"/>
      <c r="B73" s="33">
        <v>66</v>
      </c>
      <c r="C73" s="17" t="s">
        <v>207</v>
      </c>
      <c r="D73" s="4">
        <v>10</v>
      </c>
      <c r="E73" s="4" t="s">
        <v>5</v>
      </c>
      <c r="F73" s="34">
        <v>60.99</v>
      </c>
      <c r="G73" s="26"/>
      <c r="H73" s="8"/>
      <c r="I73" s="12"/>
      <c r="J73" s="43">
        <v>2</v>
      </c>
      <c r="K73" s="61" t="s">
        <v>150</v>
      </c>
      <c r="L73" s="76" t="s">
        <v>362</v>
      </c>
      <c r="M73" s="69" t="s">
        <v>286</v>
      </c>
    </row>
    <row r="74" spans="1:13" ht="11.25">
      <c r="A74" s="14"/>
      <c r="B74" s="33">
        <v>67</v>
      </c>
      <c r="C74" s="17" t="s">
        <v>207</v>
      </c>
      <c r="D74" s="4">
        <v>10</v>
      </c>
      <c r="E74" s="4" t="s">
        <v>4</v>
      </c>
      <c r="F74" s="34">
        <v>41.79</v>
      </c>
      <c r="G74" s="26"/>
      <c r="H74" s="8"/>
      <c r="I74" s="12"/>
      <c r="J74" s="43">
        <v>2</v>
      </c>
      <c r="K74" s="61" t="s">
        <v>151</v>
      </c>
      <c r="L74" s="76" t="s">
        <v>362</v>
      </c>
      <c r="M74" s="69" t="s">
        <v>286</v>
      </c>
    </row>
    <row r="75" spans="1:13" ht="11.25">
      <c r="A75" s="14"/>
      <c r="B75" s="33">
        <v>68</v>
      </c>
      <c r="C75" s="17" t="s">
        <v>207</v>
      </c>
      <c r="D75" s="4">
        <v>10</v>
      </c>
      <c r="E75" s="4" t="s">
        <v>4</v>
      </c>
      <c r="F75" s="34">
        <v>27.83</v>
      </c>
      <c r="G75" s="26"/>
      <c r="H75" s="8" t="str">
        <f>IF((F75&lt;&gt;0)*AND(G75&lt;&gt;0),F75-G75,"-")</f>
        <v>-</v>
      </c>
      <c r="I75" s="12"/>
      <c r="J75" s="43">
        <v>2</v>
      </c>
      <c r="K75" s="61" t="s">
        <v>333</v>
      </c>
      <c r="L75" s="76" t="s">
        <v>362</v>
      </c>
      <c r="M75" s="69" t="s">
        <v>286</v>
      </c>
    </row>
    <row r="76" spans="1:13" ht="11.25">
      <c r="A76" s="14"/>
      <c r="B76" s="33">
        <v>69</v>
      </c>
      <c r="C76" s="17" t="s">
        <v>207</v>
      </c>
      <c r="D76" s="4">
        <v>10</v>
      </c>
      <c r="E76" s="4" t="s">
        <v>4</v>
      </c>
      <c r="F76" s="34">
        <v>27.68</v>
      </c>
      <c r="G76" s="26"/>
      <c r="H76" s="8" t="str">
        <f>IF((F76&lt;&gt;0)*AND(G76&lt;&gt;0),F76-G76,"-")</f>
        <v>-</v>
      </c>
      <c r="I76" s="12"/>
      <c r="J76" s="43">
        <v>2</v>
      </c>
      <c r="K76" s="61" t="s">
        <v>152</v>
      </c>
      <c r="L76" s="76" t="s">
        <v>362</v>
      </c>
      <c r="M76" s="69" t="s">
        <v>286</v>
      </c>
    </row>
    <row r="77" spans="1:13" ht="12" customHeight="1">
      <c r="A77" s="14"/>
      <c r="B77" s="33">
        <v>70</v>
      </c>
      <c r="C77" s="17" t="s">
        <v>207</v>
      </c>
      <c r="D77" s="4">
        <v>10</v>
      </c>
      <c r="E77" s="4" t="s">
        <v>4</v>
      </c>
      <c r="F77" s="34">
        <v>40.26</v>
      </c>
      <c r="G77" s="26"/>
      <c r="H77" s="8"/>
      <c r="I77" s="12"/>
      <c r="J77" s="43">
        <v>2</v>
      </c>
      <c r="K77" s="61" t="s">
        <v>393</v>
      </c>
      <c r="L77" s="76" t="s">
        <v>362</v>
      </c>
      <c r="M77" s="69" t="s">
        <v>286</v>
      </c>
    </row>
    <row r="78" spans="1:13" ht="11.25">
      <c r="A78" s="14"/>
      <c r="B78" s="33">
        <v>71</v>
      </c>
      <c r="C78" s="17" t="s">
        <v>207</v>
      </c>
      <c r="D78" s="4">
        <v>10</v>
      </c>
      <c r="E78" s="4" t="s">
        <v>4</v>
      </c>
      <c r="F78" s="34">
        <v>40.6</v>
      </c>
      <c r="G78" s="26">
        <v>48.5</v>
      </c>
      <c r="H78" s="8">
        <f>IF((F78&lt;&gt;0)*AND(G78&lt;&gt;0),F78-G78,"-")</f>
        <v>-7.899999999999999</v>
      </c>
      <c r="I78" s="12">
        <v>100</v>
      </c>
      <c r="J78" s="44">
        <v>1</v>
      </c>
      <c r="K78" s="62" t="s">
        <v>49</v>
      </c>
      <c r="L78" s="77"/>
      <c r="M78" s="66" t="s">
        <v>209</v>
      </c>
    </row>
    <row r="79" spans="1:13" ht="22.5">
      <c r="A79" s="14"/>
      <c r="B79" s="33">
        <v>72</v>
      </c>
      <c r="C79" s="17" t="s">
        <v>207</v>
      </c>
      <c r="D79" s="4">
        <v>10</v>
      </c>
      <c r="E79" s="4" t="s">
        <v>5</v>
      </c>
      <c r="F79" s="34">
        <v>66.32</v>
      </c>
      <c r="G79" s="26">
        <v>65.59</v>
      </c>
      <c r="H79" s="8">
        <f>IF((F79&lt;&gt;0)*AND(G79&lt;&gt;0),F79-G79,"-")</f>
        <v>0.7299999999999898</v>
      </c>
      <c r="I79" s="12">
        <v>46</v>
      </c>
      <c r="J79" s="44">
        <v>1</v>
      </c>
      <c r="K79" s="62" t="s">
        <v>389</v>
      </c>
      <c r="L79" s="77" t="s">
        <v>362</v>
      </c>
      <c r="M79" s="66" t="s">
        <v>209</v>
      </c>
    </row>
    <row r="80" spans="1:13" ht="11.25">
      <c r="A80" s="14"/>
      <c r="B80" s="33">
        <v>73</v>
      </c>
      <c r="C80" s="17" t="s">
        <v>207</v>
      </c>
      <c r="D80" s="4">
        <v>11</v>
      </c>
      <c r="E80" s="4" t="s">
        <v>6</v>
      </c>
      <c r="F80" s="34">
        <v>80.76</v>
      </c>
      <c r="G80" s="28"/>
      <c r="H80" s="8"/>
      <c r="I80" s="12"/>
      <c r="J80" s="43">
        <v>2</v>
      </c>
      <c r="K80" s="61" t="s">
        <v>225</v>
      </c>
      <c r="L80" s="76" t="s">
        <v>362</v>
      </c>
      <c r="M80" s="69" t="s">
        <v>286</v>
      </c>
    </row>
    <row r="81" spans="1:13" ht="11.25">
      <c r="A81" s="14"/>
      <c r="B81" s="33">
        <v>74</v>
      </c>
      <c r="C81" s="17" t="s">
        <v>207</v>
      </c>
      <c r="D81" s="4">
        <v>11</v>
      </c>
      <c r="E81" s="4" t="s">
        <v>5</v>
      </c>
      <c r="F81" s="34">
        <v>60.99</v>
      </c>
      <c r="G81" s="26"/>
      <c r="H81" s="8"/>
      <c r="I81" s="12"/>
      <c r="J81" s="43">
        <v>2</v>
      </c>
      <c r="K81" s="61" t="s">
        <v>239</v>
      </c>
      <c r="L81" s="76" t="s">
        <v>362</v>
      </c>
      <c r="M81" s="69" t="s">
        <v>286</v>
      </c>
    </row>
    <row r="82" spans="1:13" ht="11.25">
      <c r="A82" s="14"/>
      <c r="B82" s="33">
        <v>75</v>
      </c>
      <c r="C82" s="17" t="s">
        <v>207</v>
      </c>
      <c r="D82" s="4">
        <v>11</v>
      </c>
      <c r="E82" s="4" t="s">
        <v>4</v>
      </c>
      <c r="F82" s="34">
        <v>41.79</v>
      </c>
      <c r="G82" s="26"/>
      <c r="H82" s="8"/>
      <c r="I82" s="12"/>
      <c r="J82" s="43">
        <v>2</v>
      </c>
      <c r="K82" s="61" t="s">
        <v>252</v>
      </c>
      <c r="L82" s="76" t="s">
        <v>362</v>
      </c>
      <c r="M82" s="69" t="s">
        <v>286</v>
      </c>
    </row>
    <row r="83" spans="1:13" ht="11.25">
      <c r="A83" s="14"/>
      <c r="B83" s="33">
        <v>76</v>
      </c>
      <c r="C83" s="17" t="s">
        <v>207</v>
      </c>
      <c r="D83" s="4">
        <v>11</v>
      </c>
      <c r="E83" s="4" t="s">
        <v>4</v>
      </c>
      <c r="F83" s="34">
        <v>27.83</v>
      </c>
      <c r="G83" s="28"/>
      <c r="H83" s="8" t="str">
        <f>IF((F83&lt;&gt;0)*AND(G83&lt;&gt;0),F83-G83,"-")</f>
        <v>-</v>
      </c>
      <c r="I83" s="12"/>
      <c r="J83" s="43">
        <v>2</v>
      </c>
      <c r="K83" s="61" t="s">
        <v>242</v>
      </c>
      <c r="L83" s="76" t="s">
        <v>362</v>
      </c>
      <c r="M83" s="69" t="s">
        <v>286</v>
      </c>
    </row>
    <row r="84" spans="1:13" ht="11.25">
      <c r="A84" s="14"/>
      <c r="B84" s="33">
        <v>77</v>
      </c>
      <c r="C84" s="17" t="s">
        <v>207</v>
      </c>
      <c r="D84" s="4">
        <v>11</v>
      </c>
      <c r="E84" s="4" t="s">
        <v>4</v>
      </c>
      <c r="F84" s="34">
        <v>27.68</v>
      </c>
      <c r="G84" s="26"/>
      <c r="H84" s="8" t="str">
        <f>IF((F84&lt;&gt;0)*AND(G84&lt;&gt;0),F84-G84,"-")</f>
        <v>-</v>
      </c>
      <c r="I84" s="12"/>
      <c r="J84" s="43">
        <v>2</v>
      </c>
      <c r="K84" s="61" t="s">
        <v>153</v>
      </c>
      <c r="L84" s="76" t="s">
        <v>362</v>
      </c>
      <c r="M84" s="69" t="s">
        <v>286</v>
      </c>
    </row>
    <row r="85" spans="1:13" ht="11.25">
      <c r="A85" s="14"/>
      <c r="B85" s="33">
        <v>78</v>
      </c>
      <c r="C85" s="17" t="s">
        <v>207</v>
      </c>
      <c r="D85" s="4">
        <v>11</v>
      </c>
      <c r="E85" s="4" t="s">
        <v>4</v>
      </c>
      <c r="F85" s="34">
        <v>40.26</v>
      </c>
      <c r="G85" s="26"/>
      <c r="H85" s="8"/>
      <c r="I85" s="12"/>
      <c r="J85" s="43">
        <v>2</v>
      </c>
      <c r="K85" s="61" t="s">
        <v>339</v>
      </c>
      <c r="L85" s="76" t="s">
        <v>362</v>
      </c>
      <c r="M85" s="69" t="s">
        <v>286</v>
      </c>
    </row>
    <row r="86" spans="1:13" ht="11.25">
      <c r="A86" s="14"/>
      <c r="B86" s="33">
        <v>79</v>
      </c>
      <c r="C86" s="17" t="s">
        <v>207</v>
      </c>
      <c r="D86" s="4">
        <v>11</v>
      </c>
      <c r="E86" s="4" t="s">
        <v>4</v>
      </c>
      <c r="F86" s="34">
        <v>40.6</v>
      </c>
      <c r="G86" s="26">
        <v>43.4</v>
      </c>
      <c r="H86" s="8">
        <f>IF((F86&lt;&gt;0)*AND(G86&lt;&gt;0),F86-G86,"-")</f>
        <v>-2.799999999999997</v>
      </c>
      <c r="I86" s="12">
        <v>131</v>
      </c>
      <c r="J86" s="44">
        <v>1</v>
      </c>
      <c r="K86" s="62" t="s">
        <v>48</v>
      </c>
      <c r="L86" s="77" t="s">
        <v>362</v>
      </c>
      <c r="M86" s="66" t="s">
        <v>209</v>
      </c>
    </row>
    <row r="87" spans="1:13" ht="22.5">
      <c r="A87" s="14"/>
      <c r="B87" s="46">
        <v>80</v>
      </c>
      <c r="C87" s="18" t="s">
        <v>207</v>
      </c>
      <c r="D87" s="10">
        <v>11</v>
      </c>
      <c r="E87" s="10" t="s">
        <v>5</v>
      </c>
      <c r="F87" s="35">
        <v>66.32</v>
      </c>
      <c r="G87" s="26">
        <v>66.4</v>
      </c>
      <c r="H87" s="8">
        <f>IF((F87&lt;&gt;0)*AND(G87&lt;&gt;0),F87-G87,"-")</f>
        <v>-0.0800000000000125</v>
      </c>
      <c r="I87" s="12">
        <v>23</v>
      </c>
      <c r="J87" s="44">
        <v>1</v>
      </c>
      <c r="K87" s="62" t="s">
        <v>387</v>
      </c>
      <c r="L87" s="77" t="s">
        <v>362</v>
      </c>
      <c r="M87" s="66" t="s">
        <v>209</v>
      </c>
    </row>
    <row r="88" spans="1:13" ht="22.5">
      <c r="A88" s="14"/>
      <c r="B88" s="33">
        <v>81</v>
      </c>
      <c r="C88" s="17" t="s">
        <v>207</v>
      </c>
      <c r="D88" s="4">
        <v>12</v>
      </c>
      <c r="E88" s="4" t="s">
        <v>6</v>
      </c>
      <c r="F88" s="34">
        <v>80.76</v>
      </c>
      <c r="G88" s="28"/>
      <c r="H88" s="8"/>
      <c r="I88" s="12"/>
      <c r="J88" s="43">
        <v>2</v>
      </c>
      <c r="K88" s="61" t="s">
        <v>367</v>
      </c>
      <c r="L88" s="76" t="s">
        <v>362</v>
      </c>
      <c r="M88" s="69" t="s">
        <v>286</v>
      </c>
    </row>
    <row r="89" spans="1:13" ht="12" customHeight="1">
      <c r="A89" s="14"/>
      <c r="B89" s="46">
        <v>82</v>
      </c>
      <c r="C89" s="18" t="s">
        <v>207</v>
      </c>
      <c r="D89" s="10">
        <v>12</v>
      </c>
      <c r="E89" s="10" t="s">
        <v>5</v>
      </c>
      <c r="F89" s="35">
        <v>60.99</v>
      </c>
      <c r="G89" s="27"/>
      <c r="H89" s="11"/>
      <c r="I89" s="13"/>
      <c r="J89" s="43">
        <v>2</v>
      </c>
      <c r="K89" s="61" t="s">
        <v>373</v>
      </c>
      <c r="L89" s="76" t="s">
        <v>362</v>
      </c>
      <c r="M89" s="69" t="s">
        <v>286</v>
      </c>
    </row>
    <row r="90" spans="1:13" ht="11.25">
      <c r="A90" s="14"/>
      <c r="B90" s="33">
        <v>83</v>
      </c>
      <c r="C90" s="17" t="s">
        <v>207</v>
      </c>
      <c r="D90" s="4">
        <v>12</v>
      </c>
      <c r="E90" s="4" t="s">
        <v>4</v>
      </c>
      <c r="F90" s="34">
        <v>41.79</v>
      </c>
      <c r="G90" s="26"/>
      <c r="H90" s="8"/>
      <c r="I90" s="12"/>
      <c r="J90" s="43">
        <v>2</v>
      </c>
      <c r="K90" s="61" t="s">
        <v>371</v>
      </c>
      <c r="L90" s="76" t="s">
        <v>362</v>
      </c>
      <c r="M90" s="69" t="s">
        <v>286</v>
      </c>
    </row>
    <row r="91" spans="1:13" ht="11.25">
      <c r="A91" s="14"/>
      <c r="B91" s="33">
        <v>84</v>
      </c>
      <c r="C91" s="17" t="s">
        <v>207</v>
      </c>
      <c r="D91" s="4">
        <v>12</v>
      </c>
      <c r="E91" s="4" t="s">
        <v>4</v>
      </c>
      <c r="F91" s="34">
        <v>27.83</v>
      </c>
      <c r="G91" s="26"/>
      <c r="H91" s="8" t="str">
        <f>IF((F91&lt;&gt;0)*AND(G91&lt;&gt;0),F91-G91,"-")</f>
        <v>-</v>
      </c>
      <c r="I91" s="12"/>
      <c r="J91" s="43">
        <v>2</v>
      </c>
      <c r="K91" s="61" t="s">
        <v>154</v>
      </c>
      <c r="L91" s="76" t="s">
        <v>362</v>
      </c>
      <c r="M91" s="69" t="s">
        <v>286</v>
      </c>
    </row>
    <row r="92" spans="1:13" ht="11.25">
      <c r="A92" s="14"/>
      <c r="B92" s="33">
        <v>85</v>
      </c>
      <c r="C92" s="17" t="s">
        <v>207</v>
      </c>
      <c r="D92" s="4">
        <v>12</v>
      </c>
      <c r="E92" s="4" t="s">
        <v>4</v>
      </c>
      <c r="F92" s="34">
        <v>27.68</v>
      </c>
      <c r="G92" s="26"/>
      <c r="H92" s="8" t="str">
        <f>IF((F92&lt;&gt;0)*AND(G92&lt;&gt;0),F92-G92,"-")</f>
        <v>-</v>
      </c>
      <c r="I92" s="12"/>
      <c r="J92" s="43">
        <v>2</v>
      </c>
      <c r="K92" s="61" t="s">
        <v>234</v>
      </c>
      <c r="L92" s="76" t="s">
        <v>362</v>
      </c>
      <c r="M92" s="69" t="s">
        <v>286</v>
      </c>
    </row>
    <row r="93" spans="1:13" ht="22.5">
      <c r="A93" s="14"/>
      <c r="B93" s="33">
        <v>86</v>
      </c>
      <c r="C93" s="17" t="s">
        <v>207</v>
      </c>
      <c r="D93" s="4">
        <v>12</v>
      </c>
      <c r="E93" s="4" t="s">
        <v>4</v>
      </c>
      <c r="F93" s="34">
        <v>40.26</v>
      </c>
      <c r="G93" s="26"/>
      <c r="H93" s="8"/>
      <c r="I93" s="12"/>
      <c r="J93" s="43">
        <v>2</v>
      </c>
      <c r="K93" s="61" t="s">
        <v>380</v>
      </c>
      <c r="L93" s="76" t="s">
        <v>362</v>
      </c>
      <c r="M93" s="69" t="s">
        <v>286</v>
      </c>
    </row>
    <row r="94" spans="1:13" ht="11.25">
      <c r="A94" s="14"/>
      <c r="B94" s="33">
        <v>87</v>
      </c>
      <c r="C94" s="17" t="s">
        <v>207</v>
      </c>
      <c r="D94" s="4">
        <v>12</v>
      </c>
      <c r="E94" s="4" t="s">
        <v>4</v>
      </c>
      <c r="F94" s="34">
        <v>40.6</v>
      </c>
      <c r="G94" s="26">
        <v>50.4</v>
      </c>
      <c r="H94" s="8">
        <f>IF((F94&lt;&gt;0)*AND(G94&lt;&gt;0),F94-G94,"-")</f>
        <v>-9.799999999999997</v>
      </c>
      <c r="I94" s="12">
        <v>141</v>
      </c>
      <c r="J94" s="44">
        <v>1</v>
      </c>
      <c r="K94" s="62" t="s">
        <v>77</v>
      </c>
      <c r="L94" s="77" t="s">
        <v>362</v>
      </c>
      <c r="M94" s="66" t="s">
        <v>209</v>
      </c>
    </row>
    <row r="95" spans="1:13" ht="11.25">
      <c r="A95" s="14"/>
      <c r="B95" s="33">
        <v>88</v>
      </c>
      <c r="C95" s="17" t="s">
        <v>207</v>
      </c>
      <c r="D95" s="36">
        <v>12</v>
      </c>
      <c r="E95" s="4" t="s">
        <v>5</v>
      </c>
      <c r="F95" s="34">
        <v>66.32</v>
      </c>
      <c r="G95" s="26"/>
      <c r="H95" s="9"/>
      <c r="I95" s="12"/>
      <c r="J95" s="43">
        <v>2</v>
      </c>
      <c r="K95" s="61" t="s">
        <v>249</v>
      </c>
      <c r="L95" s="76" t="s">
        <v>362</v>
      </c>
      <c r="M95" s="69" t="s">
        <v>286</v>
      </c>
    </row>
    <row r="96" spans="1:13" ht="11.25">
      <c r="A96" s="14"/>
      <c r="B96" s="33">
        <v>89</v>
      </c>
      <c r="C96" s="17" t="s">
        <v>207</v>
      </c>
      <c r="D96" s="4">
        <v>13</v>
      </c>
      <c r="E96" s="4" t="s">
        <v>6</v>
      </c>
      <c r="F96" s="34">
        <v>80.76</v>
      </c>
      <c r="G96" s="28"/>
      <c r="H96" s="8"/>
      <c r="I96" s="12"/>
      <c r="J96" s="43">
        <v>2</v>
      </c>
      <c r="K96" s="61" t="s">
        <v>155</v>
      </c>
      <c r="L96" s="76" t="s">
        <v>362</v>
      </c>
      <c r="M96" s="69" t="s">
        <v>286</v>
      </c>
    </row>
    <row r="97" spans="1:13" ht="11.25">
      <c r="A97" s="14"/>
      <c r="B97" s="33">
        <v>90</v>
      </c>
      <c r="C97" s="17" t="s">
        <v>207</v>
      </c>
      <c r="D97" s="4">
        <v>13</v>
      </c>
      <c r="E97" s="4" t="s">
        <v>5</v>
      </c>
      <c r="F97" s="37">
        <v>60.99</v>
      </c>
      <c r="G97" s="26"/>
      <c r="H97" s="8"/>
      <c r="I97" s="12"/>
      <c r="J97" s="43">
        <v>2</v>
      </c>
      <c r="K97" s="61" t="s">
        <v>156</v>
      </c>
      <c r="L97" s="76" t="s">
        <v>362</v>
      </c>
      <c r="M97" s="69" t="s">
        <v>286</v>
      </c>
    </row>
    <row r="98" spans="1:13" ht="11.25">
      <c r="A98" s="14"/>
      <c r="B98" s="97">
        <v>91</v>
      </c>
      <c r="C98" s="17" t="s">
        <v>207</v>
      </c>
      <c r="D98" s="4">
        <v>13</v>
      </c>
      <c r="E98" s="4" t="s">
        <v>4</v>
      </c>
      <c r="F98" s="34">
        <v>41.79</v>
      </c>
      <c r="G98" s="95"/>
      <c r="H98" s="8"/>
      <c r="I98" s="12"/>
      <c r="J98" s="44"/>
      <c r="K98" s="62"/>
      <c r="L98" s="77"/>
      <c r="M98" s="68"/>
    </row>
    <row r="99" spans="1:13" ht="11.25">
      <c r="A99" s="14"/>
      <c r="B99" s="33">
        <v>92</v>
      </c>
      <c r="C99" s="17" t="s">
        <v>207</v>
      </c>
      <c r="D99" s="4">
        <v>13</v>
      </c>
      <c r="E99" s="4" t="s">
        <v>4</v>
      </c>
      <c r="F99" s="34">
        <v>27.83</v>
      </c>
      <c r="G99" s="26"/>
      <c r="H99" s="8" t="str">
        <f>IF((F99&lt;&gt;0)*AND(G99&lt;&gt;0),F99-G99,"-")</f>
        <v>-</v>
      </c>
      <c r="I99" s="12"/>
      <c r="J99" s="43">
        <v>2</v>
      </c>
      <c r="K99" s="61" t="s">
        <v>157</v>
      </c>
      <c r="L99" s="76" t="s">
        <v>362</v>
      </c>
      <c r="M99" s="69" t="s">
        <v>286</v>
      </c>
    </row>
    <row r="100" spans="1:13" ht="11.25">
      <c r="A100" s="14"/>
      <c r="B100" s="33">
        <v>93</v>
      </c>
      <c r="C100" s="17" t="s">
        <v>207</v>
      </c>
      <c r="D100" s="4">
        <v>13</v>
      </c>
      <c r="E100" s="4" t="s">
        <v>4</v>
      </c>
      <c r="F100" s="34">
        <v>27.68</v>
      </c>
      <c r="G100" s="26"/>
      <c r="H100" s="8" t="str">
        <f>IF((F100&lt;&gt;0)*AND(G100&lt;&gt;0),F100-G100,"-")</f>
        <v>-</v>
      </c>
      <c r="I100" s="12"/>
      <c r="J100" s="43">
        <v>2</v>
      </c>
      <c r="K100" s="61" t="s">
        <v>254</v>
      </c>
      <c r="L100" s="76" t="s">
        <v>362</v>
      </c>
      <c r="M100" s="69" t="s">
        <v>286</v>
      </c>
    </row>
    <row r="101" spans="1:13" ht="11.25">
      <c r="A101" s="14"/>
      <c r="B101" s="33">
        <v>94</v>
      </c>
      <c r="C101" s="17" t="s">
        <v>207</v>
      </c>
      <c r="D101" s="4">
        <v>13</v>
      </c>
      <c r="E101" s="4" t="s">
        <v>4</v>
      </c>
      <c r="F101" s="34">
        <v>40.26</v>
      </c>
      <c r="G101" s="26"/>
      <c r="H101" s="8" t="str">
        <f>IF((F101&lt;&gt;0)*AND(G101&lt;&gt;0),F101-G101,"-")</f>
        <v>-</v>
      </c>
      <c r="I101" s="12"/>
      <c r="J101" s="43">
        <v>2</v>
      </c>
      <c r="K101" s="61" t="s">
        <v>243</v>
      </c>
      <c r="L101" s="76" t="s">
        <v>362</v>
      </c>
      <c r="M101" s="69" t="s">
        <v>286</v>
      </c>
    </row>
    <row r="102" spans="1:13" ht="12.75" customHeight="1">
      <c r="A102" s="14"/>
      <c r="B102" s="33">
        <v>95</v>
      </c>
      <c r="C102" s="17" t="s">
        <v>207</v>
      </c>
      <c r="D102" s="4">
        <v>13</v>
      </c>
      <c r="E102" s="4" t="s">
        <v>4</v>
      </c>
      <c r="F102" s="34">
        <v>40.6</v>
      </c>
      <c r="G102" s="26">
        <v>44.5</v>
      </c>
      <c r="H102" s="8">
        <f>IF((F102&lt;&gt;0)*AND(G102&lt;&gt;0),F102-G102,"-")</f>
        <v>-3.8999999999999986</v>
      </c>
      <c r="I102" s="12">
        <v>27</v>
      </c>
      <c r="J102" s="44">
        <v>1</v>
      </c>
      <c r="K102" s="62" t="s">
        <v>41</v>
      </c>
      <c r="L102" s="77" t="s">
        <v>362</v>
      </c>
      <c r="M102" s="66" t="s">
        <v>209</v>
      </c>
    </row>
    <row r="103" spans="1:13" ht="13.5" customHeight="1">
      <c r="A103" s="14"/>
      <c r="B103" s="33">
        <v>96</v>
      </c>
      <c r="C103" s="17" t="s">
        <v>207</v>
      </c>
      <c r="D103" s="4">
        <v>13</v>
      </c>
      <c r="E103" s="4" t="s">
        <v>5</v>
      </c>
      <c r="F103" s="34">
        <v>66.32</v>
      </c>
      <c r="G103" s="27">
        <v>52.45</v>
      </c>
      <c r="H103" s="11">
        <f>IF((F103&lt;&gt;0)*AND(G103&lt;&gt;0),F103-G103,"-")</f>
        <v>13.86999999999999</v>
      </c>
      <c r="I103" s="13">
        <v>8</v>
      </c>
      <c r="J103" s="45">
        <v>1</v>
      </c>
      <c r="K103" s="64" t="s">
        <v>68</v>
      </c>
      <c r="L103" s="81" t="s">
        <v>362</v>
      </c>
      <c r="M103" s="66" t="s">
        <v>209</v>
      </c>
    </row>
    <row r="104" spans="1:13" ht="22.5">
      <c r="A104" s="14"/>
      <c r="B104" s="33">
        <v>97</v>
      </c>
      <c r="C104" s="17" t="s">
        <v>207</v>
      </c>
      <c r="D104" s="4">
        <v>14</v>
      </c>
      <c r="E104" s="4" t="s">
        <v>6</v>
      </c>
      <c r="F104" s="34">
        <v>80.76</v>
      </c>
      <c r="G104" s="28"/>
      <c r="H104" s="8"/>
      <c r="I104" s="12"/>
      <c r="J104" s="43">
        <v>2</v>
      </c>
      <c r="K104" s="61" t="s">
        <v>368</v>
      </c>
      <c r="L104" s="76" t="s">
        <v>362</v>
      </c>
      <c r="M104" s="69" t="s">
        <v>286</v>
      </c>
    </row>
    <row r="105" spans="1:13" ht="11.25">
      <c r="A105" s="14"/>
      <c r="B105" s="33">
        <v>98</v>
      </c>
      <c r="C105" s="17" t="s">
        <v>207</v>
      </c>
      <c r="D105" s="4">
        <v>14</v>
      </c>
      <c r="E105" s="4" t="s">
        <v>5</v>
      </c>
      <c r="F105" s="34">
        <v>61.54</v>
      </c>
      <c r="G105" s="26"/>
      <c r="H105" s="8"/>
      <c r="I105" s="12"/>
      <c r="J105" s="43">
        <v>2</v>
      </c>
      <c r="K105" s="61" t="s">
        <v>273</v>
      </c>
      <c r="L105" s="76" t="s">
        <v>362</v>
      </c>
      <c r="M105" s="69" t="s">
        <v>286</v>
      </c>
    </row>
    <row r="106" spans="1:13" ht="11.25">
      <c r="A106" s="14"/>
      <c r="B106" s="33">
        <v>99</v>
      </c>
      <c r="C106" s="17" t="s">
        <v>207</v>
      </c>
      <c r="D106" s="4">
        <v>14</v>
      </c>
      <c r="E106" s="4" t="s">
        <v>4</v>
      </c>
      <c r="F106" s="34">
        <v>41.8</v>
      </c>
      <c r="G106" s="27"/>
      <c r="H106" s="11"/>
      <c r="I106" s="13"/>
      <c r="J106" s="43">
        <v>2</v>
      </c>
      <c r="K106" s="61" t="s">
        <v>293</v>
      </c>
      <c r="L106" s="80" t="s">
        <v>362</v>
      </c>
      <c r="M106" s="69" t="s">
        <v>286</v>
      </c>
    </row>
    <row r="107" spans="1:13" ht="11.25">
      <c r="A107" s="14"/>
      <c r="B107" s="33">
        <v>100</v>
      </c>
      <c r="C107" s="17" t="s">
        <v>207</v>
      </c>
      <c r="D107" s="4">
        <v>14</v>
      </c>
      <c r="E107" s="4" t="s">
        <v>4</v>
      </c>
      <c r="F107" s="34">
        <v>27.83</v>
      </c>
      <c r="G107" s="26"/>
      <c r="H107" s="8" t="str">
        <f aca="true" t="shared" si="3" ref="H107:H113">IF((F107&lt;&gt;0)*AND(G107&lt;&gt;0),F107-G107,"-")</f>
        <v>-</v>
      </c>
      <c r="I107" s="12"/>
      <c r="J107" s="43">
        <v>2</v>
      </c>
      <c r="K107" s="61" t="s">
        <v>254</v>
      </c>
      <c r="L107" s="76" t="s">
        <v>362</v>
      </c>
      <c r="M107" s="69" t="s">
        <v>286</v>
      </c>
    </row>
    <row r="108" spans="1:13" ht="11.25">
      <c r="A108" s="14"/>
      <c r="B108" s="33">
        <v>101</v>
      </c>
      <c r="C108" s="17" t="s">
        <v>207</v>
      </c>
      <c r="D108" s="4">
        <v>14</v>
      </c>
      <c r="E108" s="4" t="s">
        <v>4</v>
      </c>
      <c r="F108" s="34">
        <v>27.68</v>
      </c>
      <c r="G108" s="26"/>
      <c r="H108" s="8" t="str">
        <f t="shared" si="3"/>
        <v>-</v>
      </c>
      <c r="I108" s="12"/>
      <c r="J108" s="43">
        <v>2</v>
      </c>
      <c r="K108" s="61" t="s">
        <v>258</v>
      </c>
      <c r="L108" s="76" t="s">
        <v>362</v>
      </c>
      <c r="M108" s="69" t="s">
        <v>286</v>
      </c>
    </row>
    <row r="109" spans="1:13" ht="11.25">
      <c r="A109" s="14"/>
      <c r="B109" s="33">
        <v>102</v>
      </c>
      <c r="C109" s="17" t="s">
        <v>207</v>
      </c>
      <c r="D109" s="4">
        <v>14</v>
      </c>
      <c r="E109" s="4" t="s">
        <v>4</v>
      </c>
      <c r="F109" s="34">
        <v>41.66</v>
      </c>
      <c r="G109" s="26"/>
      <c r="H109" s="8" t="str">
        <f t="shared" si="3"/>
        <v>-</v>
      </c>
      <c r="I109" s="12"/>
      <c r="J109" s="43">
        <v>2</v>
      </c>
      <c r="K109" s="61" t="s">
        <v>274</v>
      </c>
      <c r="L109" s="76" t="s">
        <v>362</v>
      </c>
      <c r="M109" s="69" t="s">
        <v>286</v>
      </c>
    </row>
    <row r="110" spans="1:13" ht="13.5" customHeight="1">
      <c r="A110" s="14"/>
      <c r="B110" s="33">
        <v>103</v>
      </c>
      <c r="C110" s="17" t="s">
        <v>207</v>
      </c>
      <c r="D110" s="4">
        <v>14</v>
      </c>
      <c r="E110" s="4" t="s">
        <v>4</v>
      </c>
      <c r="F110" s="34">
        <v>40.61</v>
      </c>
      <c r="G110" s="26">
        <v>44.5</v>
      </c>
      <c r="H110" s="8">
        <f t="shared" si="3"/>
        <v>-3.8900000000000006</v>
      </c>
      <c r="I110" s="12">
        <v>12</v>
      </c>
      <c r="J110" s="44">
        <v>1</v>
      </c>
      <c r="K110" s="62" t="s">
        <v>7</v>
      </c>
      <c r="L110" s="77" t="s">
        <v>362</v>
      </c>
      <c r="M110" s="66" t="s">
        <v>209</v>
      </c>
    </row>
    <row r="111" spans="1:13" ht="11.25">
      <c r="A111" s="14"/>
      <c r="B111" s="97">
        <v>104</v>
      </c>
      <c r="C111" s="17" t="s">
        <v>207</v>
      </c>
      <c r="D111" s="4">
        <v>14</v>
      </c>
      <c r="E111" s="4" t="s">
        <v>5</v>
      </c>
      <c r="F111" s="34">
        <v>66.32</v>
      </c>
      <c r="G111" s="26">
        <v>65.59</v>
      </c>
      <c r="H111" s="8">
        <f t="shared" si="3"/>
        <v>0.7299999999999898</v>
      </c>
      <c r="I111" s="12">
        <v>81</v>
      </c>
      <c r="J111" s="44">
        <v>1</v>
      </c>
      <c r="K111" s="63" t="s">
        <v>310</v>
      </c>
      <c r="L111" s="77"/>
      <c r="M111" s="66" t="s">
        <v>244</v>
      </c>
    </row>
    <row r="112" spans="1:13" ht="22.5">
      <c r="A112" s="14"/>
      <c r="B112" s="33">
        <v>105</v>
      </c>
      <c r="C112" s="17" t="s">
        <v>207</v>
      </c>
      <c r="D112" s="4">
        <v>15</v>
      </c>
      <c r="E112" s="4" t="s">
        <v>6</v>
      </c>
      <c r="F112" s="34">
        <v>80.76</v>
      </c>
      <c r="G112" s="26"/>
      <c r="H112" s="8" t="str">
        <f t="shared" si="3"/>
        <v>-</v>
      </c>
      <c r="I112" s="12"/>
      <c r="J112" s="43">
        <v>2</v>
      </c>
      <c r="K112" s="61" t="s">
        <v>398</v>
      </c>
      <c r="L112" s="76" t="s">
        <v>362</v>
      </c>
      <c r="M112" s="69" t="s">
        <v>286</v>
      </c>
    </row>
    <row r="113" spans="1:13" ht="11.25">
      <c r="A113" s="14"/>
      <c r="B113" s="33">
        <v>106</v>
      </c>
      <c r="C113" s="17" t="s">
        <v>207</v>
      </c>
      <c r="D113" s="4">
        <v>15</v>
      </c>
      <c r="E113" s="4" t="s">
        <v>5</v>
      </c>
      <c r="F113" s="34">
        <v>61.54</v>
      </c>
      <c r="G113" s="26"/>
      <c r="H113" s="8" t="str">
        <f t="shared" si="3"/>
        <v>-</v>
      </c>
      <c r="I113" s="12"/>
      <c r="J113" s="43">
        <v>2</v>
      </c>
      <c r="K113" s="61" t="s">
        <v>319</v>
      </c>
      <c r="L113" s="76" t="s">
        <v>362</v>
      </c>
      <c r="M113" s="69" t="s">
        <v>286</v>
      </c>
    </row>
    <row r="114" spans="1:13" ht="11.25">
      <c r="A114" s="14"/>
      <c r="B114" s="33">
        <v>107</v>
      </c>
      <c r="C114" s="17" t="s">
        <v>207</v>
      </c>
      <c r="D114" s="4">
        <v>15</v>
      </c>
      <c r="E114" s="4" t="s">
        <v>4</v>
      </c>
      <c r="F114" s="34">
        <v>41.8</v>
      </c>
      <c r="G114" s="26"/>
      <c r="H114" s="8"/>
      <c r="I114" s="12"/>
      <c r="J114" s="43">
        <v>2</v>
      </c>
      <c r="K114" s="61" t="s">
        <v>221</v>
      </c>
      <c r="L114" s="76" t="s">
        <v>362</v>
      </c>
      <c r="M114" s="69" t="s">
        <v>286</v>
      </c>
    </row>
    <row r="115" spans="1:13" ht="11.25">
      <c r="A115" s="14"/>
      <c r="B115" s="33">
        <v>108</v>
      </c>
      <c r="C115" s="17" t="s">
        <v>207</v>
      </c>
      <c r="D115" s="4">
        <v>15</v>
      </c>
      <c r="E115" s="4" t="s">
        <v>4</v>
      </c>
      <c r="F115" s="34">
        <v>27.83</v>
      </c>
      <c r="G115" s="26"/>
      <c r="H115" s="8" t="str">
        <f aca="true" t="shared" si="4" ref="H115:H120">IF((F115&lt;&gt;0)*AND(G115&lt;&gt;0),F115-G115,"-")</f>
        <v>-</v>
      </c>
      <c r="I115" s="12"/>
      <c r="J115" s="43">
        <v>2</v>
      </c>
      <c r="K115" s="61" t="s">
        <v>258</v>
      </c>
      <c r="L115" s="76" t="s">
        <v>362</v>
      </c>
      <c r="M115" s="69" t="s">
        <v>286</v>
      </c>
    </row>
    <row r="116" spans="1:13" ht="11.25">
      <c r="A116" s="14"/>
      <c r="B116" s="33">
        <v>109</v>
      </c>
      <c r="C116" s="17" t="s">
        <v>207</v>
      </c>
      <c r="D116" s="4">
        <v>15</v>
      </c>
      <c r="E116" s="4" t="s">
        <v>4</v>
      </c>
      <c r="F116" s="34">
        <v>27.68</v>
      </c>
      <c r="G116" s="26"/>
      <c r="H116" s="8" t="str">
        <f t="shared" si="4"/>
        <v>-</v>
      </c>
      <c r="I116" s="12"/>
      <c r="J116" s="43">
        <v>2</v>
      </c>
      <c r="K116" s="61" t="s">
        <v>254</v>
      </c>
      <c r="L116" s="76" t="s">
        <v>362</v>
      </c>
      <c r="M116" s="69" t="s">
        <v>286</v>
      </c>
    </row>
    <row r="117" spans="1:13" ht="11.25">
      <c r="A117" s="14"/>
      <c r="B117" s="33">
        <v>110</v>
      </c>
      <c r="C117" s="17" t="s">
        <v>207</v>
      </c>
      <c r="D117" s="4">
        <v>15</v>
      </c>
      <c r="E117" s="4" t="s">
        <v>4</v>
      </c>
      <c r="F117" s="34">
        <v>41.66</v>
      </c>
      <c r="G117" s="26"/>
      <c r="H117" s="8" t="str">
        <f t="shared" si="4"/>
        <v>-</v>
      </c>
      <c r="I117" s="12"/>
      <c r="J117" s="43">
        <v>2</v>
      </c>
      <c r="K117" s="61" t="s">
        <v>158</v>
      </c>
      <c r="L117" s="76" t="s">
        <v>362</v>
      </c>
      <c r="M117" s="69" t="s">
        <v>286</v>
      </c>
    </row>
    <row r="118" spans="1:13" ht="22.5" customHeight="1">
      <c r="A118" s="14"/>
      <c r="B118" s="33">
        <v>111</v>
      </c>
      <c r="C118" s="17" t="s">
        <v>207</v>
      </c>
      <c r="D118" s="4">
        <v>15</v>
      </c>
      <c r="E118" s="4" t="s">
        <v>4</v>
      </c>
      <c r="F118" s="34">
        <v>40.61</v>
      </c>
      <c r="G118" s="26">
        <v>39.7</v>
      </c>
      <c r="H118" s="8">
        <f t="shared" si="4"/>
        <v>0.9099999999999966</v>
      </c>
      <c r="I118" s="12">
        <v>74</v>
      </c>
      <c r="J118" s="44">
        <v>1</v>
      </c>
      <c r="K118" s="62" t="s">
        <v>330</v>
      </c>
      <c r="L118" s="77" t="s">
        <v>362</v>
      </c>
      <c r="M118" s="66" t="s">
        <v>209</v>
      </c>
    </row>
    <row r="119" spans="1:13" ht="11.25">
      <c r="A119" s="14"/>
      <c r="B119" s="33">
        <v>112</v>
      </c>
      <c r="C119" s="17" t="s">
        <v>207</v>
      </c>
      <c r="D119" s="4">
        <v>15</v>
      </c>
      <c r="E119" s="4" t="s">
        <v>5</v>
      </c>
      <c r="F119" s="34">
        <v>66.32</v>
      </c>
      <c r="G119" s="26">
        <v>58.3</v>
      </c>
      <c r="H119" s="8">
        <f t="shared" si="4"/>
        <v>8.019999999999996</v>
      </c>
      <c r="I119" s="12">
        <v>10</v>
      </c>
      <c r="J119" s="44">
        <v>1</v>
      </c>
      <c r="K119" s="62" t="s">
        <v>21</v>
      </c>
      <c r="L119" s="77" t="s">
        <v>362</v>
      </c>
      <c r="M119" s="66" t="s">
        <v>209</v>
      </c>
    </row>
    <row r="120" spans="1:13" ht="11.25">
      <c r="A120" s="14"/>
      <c r="B120" s="33">
        <v>113</v>
      </c>
      <c r="C120" s="17" t="s">
        <v>207</v>
      </c>
      <c r="D120" s="4">
        <v>16</v>
      </c>
      <c r="E120" s="4" t="s">
        <v>6</v>
      </c>
      <c r="F120" s="34">
        <v>80.76</v>
      </c>
      <c r="G120" s="26"/>
      <c r="H120" s="8" t="str">
        <f t="shared" si="4"/>
        <v>-</v>
      </c>
      <c r="I120" s="12"/>
      <c r="J120" s="43">
        <v>2</v>
      </c>
      <c r="K120" s="61" t="s">
        <v>249</v>
      </c>
      <c r="L120" s="76" t="s">
        <v>362</v>
      </c>
      <c r="M120" s="69" t="s">
        <v>286</v>
      </c>
    </row>
    <row r="121" spans="1:13" ht="11.25">
      <c r="A121" s="14"/>
      <c r="B121" s="33">
        <v>114</v>
      </c>
      <c r="C121" s="17" t="s">
        <v>207</v>
      </c>
      <c r="D121" s="4">
        <v>16</v>
      </c>
      <c r="E121" s="4" t="s">
        <v>5</v>
      </c>
      <c r="F121" s="34">
        <v>61.54</v>
      </c>
      <c r="G121" s="26"/>
      <c r="H121" s="8"/>
      <c r="I121" s="12"/>
      <c r="J121" s="43">
        <v>2</v>
      </c>
      <c r="K121" s="61" t="s">
        <v>317</v>
      </c>
      <c r="L121" s="76" t="s">
        <v>362</v>
      </c>
      <c r="M121" s="69" t="s">
        <v>286</v>
      </c>
    </row>
    <row r="122" spans="1:13" ht="11.25">
      <c r="A122" s="14"/>
      <c r="B122" s="33">
        <v>115</v>
      </c>
      <c r="C122" s="17" t="s">
        <v>207</v>
      </c>
      <c r="D122" s="4">
        <v>16</v>
      </c>
      <c r="E122" s="4" t="s">
        <v>4</v>
      </c>
      <c r="F122" s="34">
        <v>41.8</v>
      </c>
      <c r="G122" s="26"/>
      <c r="H122" s="8"/>
      <c r="I122" s="12"/>
      <c r="J122" s="43">
        <v>2</v>
      </c>
      <c r="K122" s="61" t="s">
        <v>220</v>
      </c>
      <c r="L122" s="76" t="s">
        <v>362</v>
      </c>
      <c r="M122" s="69" t="s">
        <v>286</v>
      </c>
    </row>
    <row r="123" spans="1:13" ht="11.25">
      <c r="A123" s="14"/>
      <c r="B123" s="33">
        <v>116</v>
      </c>
      <c r="C123" s="17" t="s">
        <v>207</v>
      </c>
      <c r="D123" s="4">
        <v>16</v>
      </c>
      <c r="E123" s="4" t="s">
        <v>4</v>
      </c>
      <c r="F123" s="34">
        <v>27.83</v>
      </c>
      <c r="G123" s="26"/>
      <c r="H123" s="9" t="str">
        <f>IF((F123&lt;&gt;0)*AND(G123&lt;&gt;0),F123-G123,"-")</f>
        <v>-</v>
      </c>
      <c r="I123" s="12"/>
      <c r="J123" s="43">
        <v>2</v>
      </c>
      <c r="K123" s="61" t="s">
        <v>226</v>
      </c>
      <c r="L123" s="76" t="s">
        <v>362</v>
      </c>
      <c r="M123" s="69" t="s">
        <v>286</v>
      </c>
    </row>
    <row r="124" spans="1:13" ht="11.25">
      <c r="A124" s="14"/>
      <c r="B124" s="33">
        <v>117</v>
      </c>
      <c r="C124" s="17" t="s">
        <v>207</v>
      </c>
      <c r="D124" s="4">
        <v>16</v>
      </c>
      <c r="E124" s="4" t="s">
        <v>4</v>
      </c>
      <c r="F124" s="34">
        <v>27.68</v>
      </c>
      <c r="G124" s="26"/>
      <c r="H124" s="8" t="str">
        <f>IF((F124&lt;&gt;0)*AND(G124&lt;&gt;0),F124-G124,"-")</f>
        <v>-</v>
      </c>
      <c r="I124" s="12"/>
      <c r="J124" s="43">
        <v>2</v>
      </c>
      <c r="K124" s="61" t="s">
        <v>258</v>
      </c>
      <c r="L124" s="76" t="s">
        <v>362</v>
      </c>
      <c r="M124" s="69" t="s">
        <v>286</v>
      </c>
    </row>
    <row r="125" spans="1:13" ht="11.25">
      <c r="A125" s="14"/>
      <c r="B125" s="33">
        <v>118</v>
      </c>
      <c r="C125" s="17" t="s">
        <v>207</v>
      </c>
      <c r="D125" s="4">
        <v>16</v>
      </c>
      <c r="E125" s="4" t="s">
        <v>4</v>
      </c>
      <c r="F125" s="34">
        <v>41.66</v>
      </c>
      <c r="G125" s="26"/>
      <c r="H125" s="8"/>
      <c r="I125" s="12"/>
      <c r="J125" s="43">
        <v>2</v>
      </c>
      <c r="K125" s="61" t="s">
        <v>297</v>
      </c>
      <c r="L125" s="76" t="s">
        <v>362</v>
      </c>
      <c r="M125" s="69" t="s">
        <v>286</v>
      </c>
    </row>
    <row r="126" spans="1:13" ht="11.25">
      <c r="A126" s="14"/>
      <c r="B126" s="33">
        <v>119</v>
      </c>
      <c r="C126" s="17" t="s">
        <v>207</v>
      </c>
      <c r="D126" s="4">
        <v>16</v>
      </c>
      <c r="E126" s="4" t="s">
        <v>4</v>
      </c>
      <c r="F126" s="34">
        <v>40.61</v>
      </c>
      <c r="G126" s="26">
        <v>42.4</v>
      </c>
      <c r="H126" s="8">
        <f>IF((F126&lt;&gt;0)*AND(G126&lt;&gt;0),F126-G126,"-")</f>
        <v>-1.7899999999999991</v>
      </c>
      <c r="I126" s="12">
        <v>133</v>
      </c>
      <c r="J126" s="44">
        <v>1</v>
      </c>
      <c r="K126" s="62" t="s">
        <v>25</v>
      </c>
      <c r="L126" s="78" t="s">
        <v>362</v>
      </c>
      <c r="M126" s="66" t="s">
        <v>209</v>
      </c>
    </row>
    <row r="127" spans="1:13" ht="11.25">
      <c r="A127" s="14"/>
      <c r="B127" s="33">
        <v>120</v>
      </c>
      <c r="C127" s="17" t="s">
        <v>207</v>
      </c>
      <c r="D127" s="4">
        <v>16</v>
      </c>
      <c r="E127" s="4" t="s">
        <v>5</v>
      </c>
      <c r="F127" s="34">
        <v>66.32</v>
      </c>
      <c r="G127" s="26"/>
      <c r="H127" s="8"/>
      <c r="I127" s="12"/>
      <c r="J127" s="43">
        <v>2</v>
      </c>
      <c r="K127" s="61" t="s">
        <v>249</v>
      </c>
      <c r="L127" s="76" t="s">
        <v>362</v>
      </c>
      <c r="M127" s="69" t="s">
        <v>286</v>
      </c>
    </row>
    <row r="128" spans="1:13" ht="11.25">
      <c r="A128" s="14"/>
      <c r="B128" s="33">
        <v>121</v>
      </c>
      <c r="C128" s="17" t="s">
        <v>207</v>
      </c>
      <c r="D128" s="4">
        <v>17</v>
      </c>
      <c r="E128" s="4" t="s">
        <v>6</v>
      </c>
      <c r="F128" s="34">
        <v>80.76</v>
      </c>
      <c r="G128" s="26"/>
      <c r="H128" s="8" t="str">
        <f>IF((F128&lt;&gt;0)*AND(G128&lt;&gt;0),F128-G128,"-")</f>
        <v>-</v>
      </c>
      <c r="I128" s="12"/>
      <c r="J128" s="43">
        <v>2</v>
      </c>
      <c r="K128" s="61" t="s">
        <v>249</v>
      </c>
      <c r="L128" s="76" t="s">
        <v>362</v>
      </c>
      <c r="M128" s="69" t="s">
        <v>286</v>
      </c>
    </row>
    <row r="129" spans="1:13" ht="11.25">
      <c r="A129" s="14"/>
      <c r="B129" s="33">
        <v>122</v>
      </c>
      <c r="C129" s="17" t="s">
        <v>207</v>
      </c>
      <c r="D129" s="4">
        <v>17</v>
      </c>
      <c r="E129" s="4" t="s">
        <v>5</v>
      </c>
      <c r="F129" s="34">
        <v>61.54</v>
      </c>
      <c r="G129" s="26"/>
      <c r="H129" s="9" t="str">
        <f>IF((F129&lt;&gt;0)*AND(G129&lt;&gt;0),F129-G129,"-")</f>
        <v>-</v>
      </c>
      <c r="I129" s="12"/>
      <c r="J129" s="43">
        <v>2</v>
      </c>
      <c r="K129" s="61" t="s">
        <v>248</v>
      </c>
      <c r="L129" s="76" t="s">
        <v>362</v>
      </c>
      <c r="M129" s="69" t="s">
        <v>286</v>
      </c>
    </row>
    <row r="130" spans="1:13" ht="11.25">
      <c r="A130" s="14"/>
      <c r="B130" s="46">
        <v>123</v>
      </c>
      <c r="C130" s="18" t="s">
        <v>207</v>
      </c>
      <c r="D130" s="10">
        <v>17</v>
      </c>
      <c r="E130" s="10" t="s">
        <v>4</v>
      </c>
      <c r="F130" s="35">
        <v>41.8</v>
      </c>
      <c r="G130" s="26"/>
      <c r="H130" s="8"/>
      <c r="I130" s="12"/>
      <c r="J130" s="43">
        <v>2</v>
      </c>
      <c r="K130" s="61" t="s">
        <v>159</v>
      </c>
      <c r="L130" s="76" t="s">
        <v>362</v>
      </c>
      <c r="M130" s="69" t="s">
        <v>286</v>
      </c>
    </row>
    <row r="131" spans="1:13" ht="11.25">
      <c r="A131" s="14"/>
      <c r="B131" s="33">
        <v>124</v>
      </c>
      <c r="C131" s="17" t="s">
        <v>207</v>
      </c>
      <c r="D131" s="4">
        <v>17</v>
      </c>
      <c r="E131" s="4" t="s">
        <v>4</v>
      </c>
      <c r="F131" s="34">
        <v>27.83</v>
      </c>
      <c r="G131" s="26"/>
      <c r="H131" s="8" t="str">
        <f>IF((F131&lt;&gt;0)*AND(G131&lt;&gt;0),F131-G131,"-")</f>
        <v>-</v>
      </c>
      <c r="I131" s="12"/>
      <c r="J131" s="43">
        <v>2</v>
      </c>
      <c r="K131" s="61" t="s">
        <v>258</v>
      </c>
      <c r="L131" s="76" t="s">
        <v>362</v>
      </c>
      <c r="M131" s="69" t="s">
        <v>286</v>
      </c>
    </row>
    <row r="132" spans="1:13" ht="11.25">
      <c r="A132" s="14"/>
      <c r="B132" s="33">
        <v>125</v>
      </c>
      <c r="C132" s="17" t="s">
        <v>207</v>
      </c>
      <c r="D132" s="4">
        <v>17</v>
      </c>
      <c r="E132" s="4" t="s">
        <v>4</v>
      </c>
      <c r="F132" s="34">
        <v>27.68</v>
      </c>
      <c r="G132" s="26"/>
      <c r="H132" s="8" t="str">
        <f>IF((F132&lt;&gt;0)*AND(G132&lt;&gt;0),F132-G132,"-")</f>
        <v>-</v>
      </c>
      <c r="I132" s="12"/>
      <c r="J132" s="43">
        <v>2</v>
      </c>
      <c r="K132" s="61" t="s">
        <v>254</v>
      </c>
      <c r="L132" s="76" t="s">
        <v>362</v>
      </c>
      <c r="M132" s="69" t="s">
        <v>286</v>
      </c>
    </row>
    <row r="133" spans="1:13" ht="11.25">
      <c r="A133" s="14"/>
      <c r="B133" s="33">
        <v>126</v>
      </c>
      <c r="C133" s="17" t="s">
        <v>207</v>
      </c>
      <c r="D133" s="4">
        <v>17</v>
      </c>
      <c r="E133" s="4" t="s">
        <v>4</v>
      </c>
      <c r="F133" s="34">
        <v>41.66</v>
      </c>
      <c r="G133" s="26"/>
      <c r="H133" s="8"/>
      <c r="I133" s="12"/>
      <c r="J133" s="43">
        <v>2</v>
      </c>
      <c r="K133" s="61" t="s">
        <v>334</v>
      </c>
      <c r="L133" s="76" t="s">
        <v>362</v>
      </c>
      <c r="M133" s="69" t="s">
        <v>286</v>
      </c>
    </row>
    <row r="134" spans="1:13" ht="13.5" customHeight="1">
      <c r="A134" s="14"/>
      <c r="B134" s="33">
        <v>127</v>
      </c>
      <c r="C134" s="17" t="s">
        <v>207</v>
      </c>
      <c r="D134" s="4">
        <v>17</v>
      </c>
      <c r="E134" s="4" t="s">
        <v>4</v>
      </c>
      <c r="F134" s="34">
        <v>40.61</v>
      </c>
      <c r="G134" s="26">
        <v>44.26</v>
      </c>
      <c r="H134" s="8">
        <f>IF((F134&lt;&gt;0)*AND(G134&lt;&gt;0),F134-G134,"-")</f>
        <v>-3.6499999999999986</v>
      </c>
      <c r="I134" s="12">
        <v>98</v>
      </c>
      <c r="J134" s="44">
        <v>1</v>
      </c>
      <c r="K134" s="62" t="s">
        <v>79</v>
      </c>
      <c r="L134" s="16" t="s">
        <v>362</v>
      </c>
      <c r="M134" s="66" t="s">
        <v>209</v>
      </c>
    </row>
    <row r="135" spans="1:13" ht="11.25">
      <c r="A135" s="14"/>
      <c r="B135" s="33">
        <v>128</v>
      </c>
      <c r="C135" s="17" t="s">
        <v>207</v>
      </c>
      <c r="D135" s="4">
        <v>17</v>
      </c>
      <c r="E135" s="4" t="s">
        <v>5</v>
      </c>
      <c r="F135" s="34">
        <v>66.32</v>
      </c>
      <c r="G135" s="26">
        <v>59.3</v>
      </c>
      <c r="H135" s="8">
        <f>IF((F135&lt;&gt;0)*AND(G135&lt;&gt;0),F135-G135,"-")</f>
        <v>7.019999999999996</v>
      </c>
      <c r="I135" s="12">
        <v>45</v>
      </c>
      <c r="J135" s="44">
        <v>1</v>
      </c>
      <c r="K135" s="62" t="s">
        <v>91</v>
      </c>
      <c r="L135" s="77" t="s">
        <v>362</v>
      </c>
      <c r="M135" s="66" t="s">
        <v>209</v>
      </c>
    </row>
    <row r="136" spans="1:13" ht="12.75" customHeight="1">
      <c r="A136" s="14"/>
      <c r="B136" s="33">
        <v>129</v>
      </c>
      <c r="C136" s="17" t="s">
        <v>207</v>
      </c>
      <c r="D136" s="4">
        <v>18</v>
      </c>
      <c r="E136" s="4" t="s">
        <v>6</v>
      </c>
      <c r="F136" s="34">
        <v>80.76</v>
      </c>
      <c r="G136" s="26"/>
      <c r="H136" s="8" t="str">
        <f>IF((F136&lt;&gt;0)*AND(G136&lt;&gt;0),F136-G136,"-")</f>
        <v>-</v>
      </c>
      <c r="I136" s="12"/>
      <c r="J136" s="43">
        <v>2</v>
      </c>
      <c r="K136" s="61" t="s">
        <v>249</v>
      </c>
      <c r="L136" s="76" t="s">
        <v>362</v>
      </c>
      <c r="M136" s="69" t="s">
        <v>374</v>
      </c>
    </row>
    <row r="137" spans="1:13" ht="11.25">
      <c r="A137" s="14"/>
      <c r="B137" s="33">
        <v>130</v>
      </c>
      <c r="C137" s="17" t="s">
        <v>207</v>
      </c>
      <c r="D137" s="4">
        <v>18</v>
      </c>
      <c r="E137" s="4" t="s">
        <v>5</v>
      </c>
      <c r="F137" s="34">
        <v>60.99</v>
      </c>
      <c r="G137" s="26"/>
      <c r="H137" s="8"/>
      <c r="I137" s="12"/>
      <c r="J137" s="43">
        <v>2</v>
      </c>
      <c r="K137" s="61" t="s">
        <v>160</v>
      </c>
      <c r="L137" s="76" t="s">
        <v>362</v>
      </c>
      <c r="M137" s="69" t="s">
        <v>286</v>
      </c>
    </row>
    <row r="138" spans="1:13" ht="11.25">
      <c r="A138" s="14"/>
      <c r="B138" s="33">
        <v>131</v>
      </c>
      <c r="C138" s="17" t="s">
        <v>207</v>
      </c>
      <c r="D138" s="4">
        <v>18</v>
      </c>
      <c r="E138" s="4" t="s">
        <v>4</v>
      </c>
      <c r="F138" s="34">
        <v>41.79</v>
      </c>
      <c r="G138" s="26"/>
      <c r="H138" s="8"/>
      <c r="I138" s="12"/>
      <c r="J138" s="43">
        <v>2</v>
      </c>
      <c r="K138" s="61" t="s">
        <v>294</v>
      </c>
      <c r="L138" s="76" t="s">
        <v>362</v>
      </c>
      <c r="M138" s="69" t="s">
        <v>286</v>
      </c>
    </row>
    <row r="139" spans="1:13" ht="11.25">
      <c r="A139" s="14"/>
      <c r="B139" s="33">
        <v>132</v>
      </c>
      <c r="C139" s="17" t="s">
        <v>207</v>
      </c>
      <c r="D139" s="4">
        <v>18</v>
      </c>
      <c r="E139" s="4" t="s">
        <v>4</v>
      </c>
      <c r="F139" s="34">
        <v>27.83</v>
      </c>
      <c r="G139" s="29"/>
      <c r="H139" s="15"/>
      <c r="I139" s="12"/>
      <c r="J139" s="43">
        <v>2</v>
      </c>
      <c r="K139" s="61" t="s">
        <v>258</v>
      </c>
      <c r="L139" s="76" t="s">
        <v>362</v>
      </c>
      <c r="M139" s="69" t="s">
        <v>286</v>
      </c>
    </row>
    <row r="140" spans="1:13" ht="11.25">
      <c r="A140" s="14"/>
      <c r="B140" s="33">
        <v>133</v>
      </c>
      <c r="C140" s="17" t="s">
        <v>207</v>
      </c>
      <c r="D140" s="4">
        <v>18</v>
      </c>
      <c r="E140" s="4" t="s">
        <v>4</v>
      </c>
      <c r="F140" s="34">
        <v>27.68</v>
      </c>
      <c r="G140" s="26"/>
      <c r="H140" s="8" t="str">
        <f>IF((F140&lt;&gt;0)*AND(G140&lt;&gt;0),F140-G140,"-")</f>
        <v>-</v>
      </c>
      <c r="I140" s="12"/>
      <c r="J140" s="43">
        <v>2</v>
      </c>
      <c r="K140" s="61" t="s">
        <v>258</v>
      </c>
      <c r="L140" s="76" t="s">
        <v>362</v>
      </c>
      <c r="M140" s="69" t="s">
        <v>286</v>
      </c>
    </row>
    <row r="141" spans="1:13" ht="11.25">
      <c r="A141" s="14"/>
      <c r="B141" s="33">
        <v>134</v>
      </c>
      <c r="C141" s="17" t="s">
        <v>207</v>
      </c>
      <c r="D141" s="4">
        <v>18</v>
      </c>
      <c r="E141" s="4" t="s">
        <v>4</v>
      </c>
      <c r="F141" s="34">
        <v>40.26</v>
      </c>
      <c r="G141" s="26"/>
      <c r="H141" s="9" t="str">
        <f aca="true" t="shared" si="5" ref="H141:H204">IF((F141&lt;&gt;0)*AND(G141&lt;&gt;0),F141-G141,"-")</f>
        <v>-</v>
      </c>
      <c r="I141" s="12"/>
      <c r="J141" s="43">
        <v>2</v>
      </c>
      <c r="K141" s="61" t="s">
        <v>261</v>
      </c>
      <c r="L141" s="76" t="s">
        <v>362</v>
      </c>
      <c r="M141" s="69" t="s">
        <v>286</v>
      </c>
    </row>
    <row r="142" spans="1:13" ht="12.75" customHeight="1">
      <c r="A142" s="14"/>
      <c r="B142" s="33">
        <v>135</v>
      </c>
      <c r="C142" s="17" t="s">
        <v>207</v>
      </c>
      <c r="D142" s="4">
        <v>18</v>
      </c>
      <c r="E142" s="4" t="s">
        <v>4</v>
      </c>
      <c r="F142" s="34">
        <v>40.6</v>
      </c>
      <c r="G142" s="26">
        <v>39.4</v>
      </c>
      <c r="H142" s="8">
        <f>IF((F142&lt;&gt;0)*AND(G142&lt;&gt;0),F142-G142,"-")</f>
        <v>1.2000000000000028</v>
      </c>
      <c r="I142" s="12">
        <v>54</v>
      </c>
      <c r="J142" s="44">
        <v>1</v>
      </c>
      <c r="K142" s="62" t="s">
        <v>57</v>
      </c>
      <c r="L142" s="81" t="s">
        <v>362</v>
      </c>
      <c r="M142" s="66" t="s">
        <v>209</v>
      </c>
    </row>
    <row r="143" spans="1:13" ht="13.5" customHeight="1">
      <c r="A143" s="14"/>
      <c r="B143" s="85">
        <v>136</v>
      </c>
      <c r="C143" s="86" t="s">
        <v>207</v>
      </c>
      <c r="D143" s="87">
        <v>18</v>
      </c>
      <c r="E143" s="87" t="s">
        <v>5</v>
      </c>
      <c r="F143" s="88">
        <v>66.32</v>
      </c>
      <c r="G143" s="28">
        <v>77.3</v>
      </c>
      <c r="H143" s="8">
        <f t="shared" si="5"/>
        <v>-10.980000000000004</v>
      </c>
      <c r="I143" s="12">
        <v>136</v>
      </c>
      <c r="J143" s="44">
        <v>1</v>
      </c>
      <c r="K143" s="62" t="s">
        <v>10</v>
      </c>
      <c r="L143" s="77" t="s">
        <v>362</v>
      </c>
      <c r="M143" s="66" t="s">
        <v>209</v>
      </c>
    </row>
    <row r="144" spans="1:13" ht="11.25">
      <c r="A144" s="14"/>
      <c r="B144" s="33">
        <v>137</v>
      </c>
      <c r="C144" s="17" t="s">
        <v>207</v>
      </c>
      <c r="D144" s="4">
        <v>19</v>
      </c>
      <c r="E144" s="4" t="s">
        <v>6</v>
      </c>
      <c r="F144" s="34">
        <v>80.76</v>
      </c>
      <c r="G144" s="26"/>
      <c r="H144" s="8" t="str">
        <f t="shared" si="5"/>
        <v>-</v>
      </c>
      <c r="I144" s="12"/>
      <c r="J144" s="43">
        <v>2</v>
      </c>
      <c r="K144" s="61" t="s">
        <v>249</v>
      </c>
      <c r="L144" s="76" t="s">
        <v>362</v>
      </c>
      <c r="M144" s="69" t="s">
        <v>374</v>
      </c>
    </row>
    <row r="145" spans="1:13" ht="22.5">
      <c r="A145" s="14"/>
      <c r="B145" s="33">
        <v>138</v>
      </c>
      <c r="C145" s="17" t="s">
        <v>207</v>
      </c>
      <c r="D145" s="4">
        <v>19</v>
      </c>
      <c r="E145" s="4" t="s">
        <v>5</v>
      </c>
      <c r="F145" s="34">
        <v>60.99</v>
      </c>
      <c r="G145" s="26"/>
      <c r="H145" s="8"/>
      <c r="I145" s="12"/>
      <c r="J145" s="43">
        <v>2</v>
      </c>
      <c r="K145" s="61" t="s">
        <v>365</v>
      </c>
      <c r="L145" s="76" t="s">
        <v>362</v>
      </c>
      <c r="M145" s="69" t="s">
        <v>286</v>
      </c>
    </row>
    <row r="146" spans="1:13" ht="11.25">
      <c r="A146" s="14"/>
      <c r="B146" s="33">
        <v>139</v>
      </c>
      <c r="C146" s="17" t="s">
        <v>207</v>
      </c>
      <c r="D146" s="4">
        <v>19</v>
      </c>
      <c r="E146" s="4" t="s">
        <v>4</v>
      </c>
      <c r="F146" s="34">
        <v>41.79</v>
      </c>
      <c r="G146" s="26"/>
      <c r="H146" s="8"/>
      <c r="I146" s="12"/>
      <c r="J146" s="43">
        <v>2</v>
      </c>
      <c r="K146" s="61" t="s">
        <v>343</v>
      </c>
      <c r="L146" s="76" t="s">
        <v>362</v>
      </c>
      <c r="M146" s="69" t="s">
        <v>286</v>
      </c>
    </row>
    <row r="147" spans="1:13" ht="11.25">
      <c r="A147" s="14"/>
      <c r="B147" s="33">
        <v>140</v>
      </c>
      <c r="C147" s="17" t="s">
        <v>207</v>
      </c>
      <c r="D147" s="4">
        <v>19</v>
      </c>
      <c r="E147" s="4" t="s">
        <v>4</v>
      </c>
      <c r="F147" s="34">
        <v>27.83</v>
      </c>
      <c r="G147" s="26"/>
      <c r="H147" s="9" t="str">
        <f t="shared" si="5"/>
        <v>-</v>
      </c>
      <c r="I147" s="12"/>
      <c r="J147" s="43">
        <v>2</v>
      </c>
      <c r="K147" s="61" t="s">
        <v>254</v>
      </c>
      <c r="L147" s="76" t="s">
        <v>362</v>
      </c>
      <c r="M147" s="69" t="s">
        <v>286</v>
      </c>
    </row>
    <row r="148" spans="1:13" ht="11.25">
      <c r="A148" s="14"/>
      <c r="B148" s="33">
        <v>141</v>
      </c>
      <c r="C148" s="17" t="s">
        <v>207</v>
      </c>
      <c r="D148" s="4">
        <v>19</v>
      </c>
      <c r="E148" s="4" t="s">
        <v>4</v>
      </c>
      <c r="F148" s="34">
        <v>27.68</v>
      </c>
      <c r="G148" s="26"/>
      <c r="H148" s="8" t="str">
        <f t="shared" si="5"/>
        <v>-</v>
      </c>
      <c r="I148" s="12"/>
      <c r="J148" s="43">
        <v>2</v>
      </c>
      <c r="K148" s="61" t="s">
        <v>254</v>
      </c>
      <c r="L148" s="76" t="s">
        <v>362</v>
      </c>
      <c r="M148" s="69" t="s">
        <v>286</v>
      </c>
    </row>
    <row r="149" spans="1:13" ht="11.25">
      <c r="A149" s="14"/>
      <c r="B149" s="33">
        <v>142</v>
      </c>
      <c r="C149" s="17" t="s">
        <v>207</v>
      </c>
      <c r="D149" s="4">
        <v>19</v>
      </c>
      <c r="E149" s="4" t="s">
        <v>4</v>
      </c>
      <c r="F149" s="34">
        <v>40.26</v>
      </c>
      <c r="G149" s="26"/>
      <c r="H149" s="8" t="str">
        <f t="shared" si="5"/>
        <v>-</v>
      </c>
      <c r="I149" s="12"/>
      <c r="J149" s="43">
        <v>2</v>
      </c>
      <c r="K149" s="61" t="s">
        <v>161</v>
      </c>
      <c r="L149" s="76" t="s">
        <v>362</v>
      </c>
      <c r="M149" s="69" t="s">
        <v>286</v>
      </c>
    </row>
    <row r="150" spans="1:13" ht="11.25">
      <c r="A150" s="14"/>
      <c r="B150" s="33">
        <v>143</v>
      </c>
      <c r="C150" s="17" t="s">
        <v>207</v>
      </c>
      <c r="D150" s="4">
        <v>19</v>
      </c>
      <c r="E150" s="4" t="s">
        <v>4</v>
      </c>
      <c r="F150" s="34">
        <v>40.6</v>
      </c>
      <c r="G150" s="26">
        <v>44.5</v>
      </c>
      <c r="H150" s="8">
        <f>IF((F150&lt;&gt;0)*AND(G150&lt;&gt;0),F150-G150,"-")</f>
        <v>-3.8999999999999986</v>
      </c>
      <c r="I150" s="12">
        <v>22</v>
      </c>
      <c r="J150" s="44">
        <v>1</v>
      </c>
      <c r="K150" s="62" t="s">
        <v>82</v>
      </c>
      <c r="L150" s="77" t="s">
        <v>362</v>
      </c>
      <c r="M150" s="66" t="s">
        <v>209</v>
      </c>
    </row>
    <row r="151" spans="1:13" ht="11.25">
      <c r="A151" s="14"/>
      <c r="B151" s="33">
        <v>144</v>
      </c>
      <c r="C151" s="17" t="s">
        <v>207</v>
      </c>
      <c r="D151" s="4">
        <v>19</v>
      </c>
      <c r="E151" s="4" t="s">
        <v>5</v>
      </c>
      <c r="F151" s="34">
        <v>66.32</v>
      </c>
      <c r="G151" s="95">
        <v>50.2</v>
      </c>
      <c r="H151" s="8">
        <f>IF((F151&lt;&gt;0)*AND(G151&lt;&gt;0),F151-G151,"-")</f>
        <v>16.11999999999999</v>
      </c>
      <c r="I151" s="12">
        <v>31</v>
      </c>
      <c r="J151" s="44">
        <v>1</v>
      </c>
      <c r="K151" s="62" t="s">
        <v>60</v>
      </c>
      <c r="L151" s="77" t="s">
        <v>362</v>
      </c>
      <c r="M151" s="66" t="s">
        <v>209</v>
      </c>
    </row>
    <row r="152" spans="1:13" ht="11.25">
      <c r="A152" s="14"/>
      <c r="B152" s="33">
        <v>145</v>
      </c>
      <c r="C152" s="17" t="s">
        <v>207</v>
      </c>
      <c r="D152" s="4">
        <v>20</v>
      </c>
      <c r="E152" s="4" t="s">
        <v>6</v>
      </c>
      <c r="F152" s="34">
        <v>80.76</v>
      </c>
      <c r="G152" s="26"/>
      <c r="H152" s="8" t="str">
        <f t="shared" si="5"/>
        <v>-</v>
      </c>
      <c r="I152" s="12"/>
      <c r="J152" s="43">
        <v>2</v>
      </c>
      <c r="K152" s="61" t="s">
        <v>249</v>
      </c>
      <c r="L152" s="76" t="s">
        <v>362</v>
      </c>
      <c r="M152" s="69" t="s">
        <v>374</v>
      </c>
    </row>
    <row r="153" spans="1:13" ht="11.25">
      <c r="A153" s="14"/>
      <c r="B153" s="33">
        <v>146</v>
      </c>
      <c r="C153" s="17" t="s">
        <v>207</v>
      </c>
      <c r="D153" s="4">
        <v>20</v>
      </c>
      <c r="E153" s="4" t="s">
        <v>5</v>
      </c>
      <c r="F153" s="34">
        <v>60.99</v>
      </c>
      <c r="G153" s="26"/>
      <c r="H153" s="9" t="str">
        <f t="shared" si="5"/>
        <v>-</v>
      </c>
      <c r="I153" s="12"/>
      <c r="J153" s="43">
        <v>2</v>
      </c>
      <c r="K153" s="61" t="s">
        <v>258</v>
      </c>
      <c r="L153" s="76" t="s">
        <v>362</v>
      </c>
      <c r="M153" s="69" t="s">
        <v>286</v>
      </c>
    </row>
    <row r="154" spans="1:13" ht="11.25">
      <c r="A154" s="14"/>
      <c r="B154" s="47">
        <v>147</v>
      </c>
      <c r="C154" s="17" t="s">
        <v>207</v>
      </c>
      <c r="D154" s="4">
        <v>20</v>
      </c>
      <c r="E154" s="4" t="s">
        <v>4</v>
      </c>
      <c r="F154" s="34">
        <v>41.79</v>
      </c>
      <c r="G154" s="27"/>
      <c r="H154" s="11"/>
      <c r="I154" s="13"/>
      <c r="J154" s="43">
        <v>2</v>
      </c>
      <c r="K154" s="65" t="s">
        <v>162</v>
      </c>
      <c r="L154" s="76" t="s">
        <v>362</v>
      </c>
      <c r="M154" s="69" t="s">
        <v>286</v>
      </c>
    </row>
    <row r="155" spans="1:13" ht="11.25">
      <c r="A155" s="14"/>
      <c r="B155" s="33">
        <v>148</v>
      </c>
      <c r="C155" s="17" t="s">
        <v>207</v>
      </c>
      <c r="D155" s="4">
        <v>20</v>
      </c>
      <c r="E155" s="4" t="s">
        <v>4</v>
      </c>
      <c r="F155" s="34">
        <v>27.83</v>
      </c>
      <c r="G155" s="26"/>
      <c r="H155" s="8" t="str">
        <f t="shared" si="5"/>
        <v>-</v>
      </c>
      <c r="I155" s="12"/>
      <c r="J155" s="43">
        <v>2</v>
      </c>
      <c r="K155" s="61" t="s">
        <v>254</v>
      </c>
      <c r="L155" s="76" t="s">
        <v>362</v>
      </c>
      <c r="M155" s="69" t="s">
        <v>286</v>
      </c>
    </row>
    <row r="156" spans="1:13" ht="11.25">
      <c r="A156" s="14"/>
      <c r="B156" s="33">
        <v>149</v>
      </c>
      <c r="C156" s="17" t="s">
        <v>207</v>
      </c>
      <c r="D156" s="4">
        <v>20</v>
      </c>
      <c r="E156" s="4" t="s">
        <v>4</v>
      </c>
      <c r="F156" s="34">
        <v>27.68</v>
      </c>
      <c r="G156" s="26"/>
      <c r="H156" s="8" t="str">
        <f t="shared" si="5"/>
        <v>-</v>
      </c>
      <c r="I156" s="12"/>
      <c r="J156" s="43">
        <v>2</v>
      </c>
      <c r="K156" s="61" t="s">
        <v>254</v>
      </c>
      <c r="L156" s="76" t="s">
        <v>362</v>
      </c>
      <c r="M156" s="69" t="s">
        <v>286</v>
      </c>
    </row>
    <row r="157" spans="1:13" ht="11.25">
      <c r="A157" s="14"/>
      <c r="B157" s="33">
        <v>150</v>
      </c>
      <c r="C157" s="17" t="s">
        <v>207</v>
      </c>
      <c r="D157" s="4">
        <v>20</v>
      </c>
      <c r="E157" s="4" t="s">
        <v>4</v>
      </c>
      <c r="F157" s="34">
        <v>40.26</v>
      </c>
      <c r="G157" s="26"/>
      <c r="H157" s="8" t="str">
        <f t="shared" si="5"/>
        <v>-</v>
      </c>
      <c r="I157" s="12"/>
      <c r="J157" s="43">
        <v>2</v>
      </c>
      <c r="K157" s="61" t="s">
        <v>275</v>
      </c>
      <c r="L157" s="76" t="s">
        <v>362</v>
      </c>
      <c r="M157" s="69" t="s">
        <v>286</v>
      </c>
    </row>
    <row r="158" spans="1:13" ht="11.25">
      <c r="A158" s="14"/>
      <c r="B158" s="33">
        <v>151</v>
      </c>
      <c r="C158" s="17" t="s">
        <v>207</v>
      </c>
      <c r="D158" s="4">
        <v>20</v>
      </c>
      <c r="E158" s="4" t="s">
        <v>4</v>
      </c>
      <c r="F158" s="34">
        <v>40.6</v>
      </c>
      <c r="G158" s="26">
        <v>40.13</v>
      </c>
      <c r="H158" s="8">
        <f>IF((F158&lt;&gt;0)*AND(G158&lt;&gt;0),F158-G158,"-")</f>
        <v>0.46999999999999886</v>
      </c>
      <c r="I158" s="12">
        <v>72</v>
      </c>
      <c r="J158" s="44">
        <v>1</v>
      </c>
      <c r="K158" s="62" t="s">
        <v>388</v>
      </c>
      <c r="L158" s="77" t="s">
        <v>362</v>
      </c>
      <c r="M158" s="66" t="s">
        <v>209</v>
      </c>
    </row>
    <row r="159" spans="1:13" ht="11.25">
      <c r="A159" s="14"/>
      <c r="B159" s="33">
        <v>152</v>
      </c>
      <c r="C159" s="17" t="s">
        <v>207</v>
      </c>
      <c r="D159" s="4">
        <v>20</v>
      </c>
      <c r="E159" s="4" t="s">
        <v>5</v>
      </c>
      <c r="F159" s="34">
        <v>66.32</v>
      </c>
      <c r="G159" s="26"/>
      <c r="H159" s="8"/>
      <c r="I159" s="12"/>
      <c r="J159" s="43">
        <v>2</v>
      </c>
      <c r="K159" s="61" t="s">
        <v>249</v>
      </c>
      <c r="L159" s="76" t="s">
        <v>362</v>
      </c>
      <c r="M159" s="69" t="s">
        <v>286</v>
      </c>
    </row>
    <row r="160" spans="1:13" ht="11.25">
      <c r="A160" s="14"/>
      <c r="B160" s="33">
        <v>153</v>
      </c>
      <c r="C160" s="17" t="s">
        <v>207</v>
      </c>
      <c r="D160" s="4">
        <v>21</v>
      </c>
      <c r="E160" s="4" t="s">
        <v>6</v>
      </c>
      <c r="F160" s="34">
        <v>80.76</v>
      </c>
      <c r="G160" s="26"/>
      <c r="H160" s="8" t="str">
        <f t="shared" si="5"/>
        <v>-</v>
      </c>
      <c r="I160" s="12"/>
      <c r="J160" s="43">
        <v>2</v>
      </c>
      <c r="K160" s="61" t="s">
        <v>249</v>
      </c>
      <c r="L160" s="76" t="s">
        <v>362</v>
      </c>
      <c r="M160" s="69" t="s">
        <v>374</v>
      </c>
    </row>
    <row r="161" spans="1:13" ht="11.25">
      <c r="A161" s="14"/>
      <c r="B161" s="33">
        <v>154</v>
      </c>
      <c r="C161" s="17" t="s">
        <v>207</v>
      </c>
      <c r="D161" s="4">
        <v>21</v>
      </c>
      <c r="E161" s="4" t="s">
        <v>5</v>
      </c>
      <c r="F161" s="34">
        <v>60.99</v>
      </c>
      <c r="G161" s="26"/>
      <c r="H161" s="8"/>
      <c r="I161" s="12"/>
      <c r="J161" s="43">
        <v>2</v>
      </c>
      <c r="K161" s="61" t="s">
        <v>254</v>
      </c>
      <c r="L161" s="76" t="s">
        <v>362</v>
      </c>
      <c r="M161" s="69" t="s">
        <v>286</v>
      </c>
    </row>
    <row r="162" spans="1:13" ht="11.25">
      <c r="A162" s="14"/>
      <c r="B162" s="33">
        <v>155</v>
      </c>
      <c r="C162" s="17" t="s">
        <v>207</v>
      </c>
      <c r="D162" s="4">
        <v>21</v>
      </c>
      <c r="E162" s="4" t="s">
        <v>4</v>
      </c>
      <c r="F162" s="34">
        <v>41.79</v>
      </c>
      <c r="G162" s="26"/>
      <c r="H162" s="8"/>
      <c r="I162" s="12"/>
      <c r="J162" s="43">
        <v>2</v>
      </c>
      <c r="K162" s="61" t="s">
        <v>163</v>
      </c>
      <c r="L162" s="76" t="s">
        <v>362</v>
      </c>
      <c r="M162" s="69" t="s">
        <v>286</v>
      </c>
    </row>
    <row r="163" spans="1:13" ht="11.25">
      <c r="A163" s="14"/>
      <c r="B163" s="33">
        <v>156</v>
      </c>
      <c r="C163" s="17" t="s">
        <v>207</v>
      </c>
      <c r="D163" s="4">
        <v>21</v>
      </c>
      <c r="E163" s="4" t="s">
        <v>4</v>
      </c>
      <c r="F163" s="34">
        <v>27.83</v>
      </c>
      <c r="G163" s="26"/>
      <c r="H163" s="8" t="str">
        <f t="shared" si="5"/>
        <v>-</v>
      </c>
      <c r="I163" s="12"/>
      <c r="J163" s="43">
        <v>2</v>
      </c>
      <c r="K163" s="61" t="s">
        <v>254</v>
      </c>
      <c r="L163" s="76" t="s">
        <v>362</v>
      </c>
      <c r="M163" s="69" t="s">
        <v>286</v>
      </c>
    </row>
    <row r="164" spans="1:13" ht="11.25">
      <c r="A164" s="14"/>
      <c r="B164" s="33">
        <v>157</v>
      </c>
      <c r="C164" s="17" t="s">
        <v>207</v>
      </c>
      <c r="D164" s="4">
        <v>21</v>
      </c>
      <c r="E164" s="4" t="s">
        <v>4</v>
      </c>
      <c r="F164" s="34">
        <v>27.68</v>
      </c>
      <c r="G164" s="26"/>
      <c r="H164" s="8" t="str">
        <f t="shared" si="5"/>
        <v>-</v>
      </c>
      <c r="I164" s="12"/>
      <c r="J164" s="43">
        <v>2</v>
      </c>
      <c r="K164" s="61" t="s">
        <v>258</v>
      </c>
      <c r="L164" s="76" t="s">
        <v>362</v>
      </c>
      <c r="M164" s="69" t="s">
        <v>286</v>
      </c>
    </row>
    <row r="165" spans="1:13" ht="11.25">
      <c r="A165" s="14"/>
      <c r="B165" s="33">
        <v>158</v>
      </c>
      <c r="C165" s="17" t="s">
        <v>207</v>
      </c>
      <c r="D165" s="4">
        <v>21</v>
      </c>
      <c r="E165" s="4" t="s">
        <v>4</v>
      </c>
      <c r="F165" s="34">
        <v>40.26</v>
      </c>
      <c r="G165" s="26"/>
      <c r="H165" s="8"/>
      <c r="I165" s="12"/>
      <c r="J165" s="43">
        <v>2</v>
      </c>
      <c r="K165" s="61" t="s">
        <v>363</v>
      </c>
      <c r="L165" s="76"/>
      <c r="M165" s="69" t="s">
        <v>286</v>
      </c>
    </row>
    <row r="166" spans="1:13" ht="11.25">
      <c r="A166" s="14"/>
      <c r="B166" s="33">
        <v>159</v>
      </c>
      <c r="C166" s="17" t="s">
        <v>207</v>
      </c>
      <c r="D166" s="4">
        <v>21</v>
      </c>
      <c r="E166" s="4" t="s">
        <v>4</v>
      </c>
      <c r="F166" s="34">
        <v>40.6</v>
      </c>
      <c r="G166" s="26"/>
      <c r="H166" s="8"/>
      <c r="I166" s="12"/>
      <c r="J166" s="43">
        <v>2</v>
      </c>
      <c r="K166" s="61" t="s">
        <v>377</v>
      </c>
      <c r="L166" s="76" t="s">
        <v>362</v>
      </c>
      <c r="M166" s="69" t="s">
        <v>286</v>
      </c>
    </row>
    <row r="167" spans="1:13" ht="11.25">
      <c r="A167" s="14"/>
      <c r="B167" s="47">
        <v>160</v>
      </c>
      <c r="C167" s="17" t="s">
        <v>207</v>
      </c>
      <c r="D167" s="4">
        <v>21</v>
      </c>
      <c r="E167" s="4" t="s">
        <v>5</v>
      </c>
      <c r="F167" s="34">
        <v>66.32</v>
      </c>
      <c r="G167" s="28"/>
      <c r="H167" s="8"/>
      <c r="I167" s="12"/>
      <c r="J167" s="43">
        <v>2</v>
      </c>
      <c r="K167" s="61" t="s">
        <v>249</v>
      </c>
      <c r="L167" s="76" t="s">
        <v>362</v>
      </c>
      <c r="M167" s="69" t="s">
        <v>286</v>
      </c>
    </row>
    <row r="168" spans="1:13" ht="11.25">
      <c r="A168" s="14"/>
      <c r="B168" s="33">
        <v>161</v>
      </c>
      <c r="C168" s="17" t="s">
        <v>207</v>
      </c>
      <c r="D168" s="4">
        <v>22</v>
      </c>
      <c r="E168" s="4" t="s">
        <v>6</v>
      </c>
      <c r="F168" s="34">
        <v>80.76</v>
      </c>
      <c r="G168" s="26"/>
      <c r="H168" s="8" t="str">
        <f t="shared" si="5"/>
        <v>-</v>
      </c>
      <c r="I168" s="12"/>
      <c r="J168" s="43">
        <v>2</v>
      </c>
      <c r="K168" s="61" t="s">
        <v>249</v>
      </c>
      <c r="L168" s="76" t="s">
        <v>362</v>
      </c>
      <c r="M168" s="69" t="s">
        <v>286</v>
      </c>
    </row>
    <row r="169" spans="1:13" ht="11.25">
      <c r="A169" s="14"/>
      <c r="B169" s="33">
        <v>162</v>
      </c>
      <c r="C169" s="17" t="s">
        <v>207</v>
      </c>
      <c r="D169" s="4">
        <v>22</v>
      </c>
      <c r="E169" s="4" t="s">
        <v>5</v>
      </c>
      <c r="F169" s="34">
        <v>61.54</v>
      </c>
      <c r="G169" s="26"/>
      <c r="H169" s="8" t="str">
        <f t="shared" si="5"/>
        <v>-</v>
      </c>
      <c r="I169" s="12"/>
      <c r="J169" s="43">
        <v>2</v>
      </c>
      <c r="K169" s="61" t="s">
        <v>258</v>
      </c>
      <c r="L169" s="76" t="s">
        <v>362</v>
      </c>
      <c r="M169" s="69" t="s">
        <v>286</v>
      </c>
    </row>
    <row r="170" spans="1:13" ht="11.25">
      <c r="A170" s="14"/>
      <c r="B170" s="33">
        <v>163</v>
      </c>
      <c r="C170" s="17" t="s">
        <v>207</v>
      </c>
      <c r="D170" s="4">
        <v>22</v>
      </c>
      <c r="E170" s="4" t="s">
        <v>4</v>
      </c>
      <c r="F170" s="34">
        <v>41.8</v>
      </c>
      <c r="G170" s="26"/>
      <c r="H170" s="8"/>
      <c r="I170" s="12"/>
      <c r="J170" s="43">
        <v>2</v>
      </c>
      <c r="K170" s="61" t="s">
        <v>227</v>
      </c>
      <c r="L170" s="76" t="s">
        <v>362</v>
      </c>
      <c r="M170" s="69" t="s">
        <v>286</v>
      </c>
    </row>
    <row r="171" spans="1:13" ht="11.25">
      <c r="A171" s="14"/>
      <c r="B171" s="33">
        <v>164</v>
      </c>
      <c r="C171" s="17" t="s">
        <v>207</v>
      </c>
      <c r="D171" s="4">
        <v>22</v>
      </c>
      <c r="E171" s="4" t="s">
        <v>4</v>
      </c>
      <c r="F171" s="34">
        <v>27.83</v>
      </c>
      <c r="G171" s="28"/>
      <c r="H171" s="8" t="str">
        <f t="shared" si="5"/>
        <v>-</v>
      </c>
      <c r="I171" s="12"/>
      <c r="J171" s="43">
        <v>2</v>
      </c>
      <c r="K171" s="61" t="s">
        <v>258</v>
      </c>
      <c r="L171" s="76" t="s">
        <v>362</v>
      </c>
      <c r="M171" s="69" t="s">
        <v>286</v>
      </c>
    </row>
    <row r="172" spans="1:13" ht="11.25">
      <c r="A172" s="14"/>
      <c r="B172" s="33">
        <v>165</v>
      </c>
      <c r="C172" s="17" t="s">
        <v>207</v>
      </c>
      <c r="D172" s="4">
        <v>22</v>
      </c>
      <c r="E172" s="4" t="s">
        <v>4</v>
      </c>
      <c r="F172" s="34">
        <v>27.68</v>
      </c>
      <c r="G172" s="26"/>
      <c r="H172" s="8" t="str">
        <f t="shared" si="5"/>
        <v>-</v>
      </c>
      <c r="I172" s="12"/>
      <c r="J172" s="43">
        <v>2</v>
      </c>
      <c r="K172" s="61" t="s">
        <v>258</v>
      </c>
      <c r="L172" s="76" t="s">
        <v>362</v>
      </c>
      <c r="M172" s="69" t="s">
        <v>286</v>
      </c>
    </row>
    <row r="173" spans="1:13" ht="11.25">
      <c r="A173" s="14"/>
      <c r="B173" s="33">
        <v>166</v>
      </c>
      <c r="C173" s="17" t="s">
        <v>207</v>
      </c>
      <c r="D173" s="4">
        <v>22</v>
      </c>
      <c r="E173" s="4" t="s">
        <v>4</v>
      </c>
      <c r="F173" s="34">
        <v>41.66</v>
      </c>
      <c r="G173" s="26"/>
      <c r="H173" s="8"/>
      <c r="I173" s="12"/>
      <c r="J173" s="43">
        <v>2</v>
      </c>
      <c r="K173" s="61" t="s">
        <v>237</v>
      </c>
      <c r="L173" s="76" t="s">
        <v>362</v>
      </c>
      <c r="M173" s="69" t="s">
        <v>286</v>
      </c>
    </row>
    <row r="174" spans="1:13" ht="12.75" customHeight="1">
      <c r="A174" s="14"/>
      <c r="B174" s="33">
        <v>167</v>
      </c>
      <c r="C174" s="17" t="s">
        <v>207</v>
      </c>
      <c r="D174" s="4">
        <v>22</v>
      </c>
      <c r="E174" s="4" t="s">
        <v>4</v>
      </c>
      <c r="F174" s="34">
        <v>40.61</v>
      </c>
      <c r="G174" s="26">
        <v>50.2</v>
      </c>
      <c r="H174" s="8">
        <f>IF((F174&lt;&gt;0)*AND(G174&lt;&gt;0),F174-G174,"-")</f>
        <v>-9.590000000000003</v>
      </c>
      <c r="I174" s="12">
        <v>99</v>
      </c>
      <c r="J174" s="44">
        <v>1</v>
      </c>
      <c r="K174" s="62" t="s">
        <v>65</v>
      </c>
      <c r="L174" s="77" t="s">
        <v>362</v>
      </c>
      <c r="M174" s="66" t="s">
        <v>209</v>
      </c>
    </row>
    <row r="175" spans="1:13" ht="11.25">
      <c r="A175" s="14"/>
      <c r="B175" s="33">
        <v>168</v>
      </c>
      <c r="C175" s="17" t="s">
        <v>207</v>
      </c>
      <c r="D175" s="4">
        <v>22</v>
      </c>
      <c r="E175" s="4" t="s">
        <v>5</v>
      </c>
      <c r="F175" s="34">
        <v>66.32</v>
      </c>
      <c r="G175" s="26"/>
      <c r="H175" s="8" t="str">
        <f t="shared" si="5"/>
        <v>-</v>
      </c>
      <c r="I175" s="12"/>
      <c r="J175" s="43">
        <v>2</v>
      </c>
      <c r="K175" s="61" t="s">
        <v>249</v>
      </c>
      <c r="L175" s="76" t="s">
        <v>362</v>
      </c>
      <c r="M175" s="69" t="s">
        <v>286</v>
      </c>
    </row>
    <row r="176" spans="1:13" ht="11.25">
      <c r="A176" s="14"/>
      <c r="B176" s="33">
        <v>169</v>
      </c>
      <c r="C176" s="17" t="s">
        <v>207</v>
      </c>
      <c r="D176" s="4">
        <v>23</v>
      </c>
      <c r="E176" s="4" t="s">
        <v>6</v>
      </c>
      <c r="F176" s="34">
        <v>80.76</v>
      </c>
      <c r="G176" s="26"/>
      <c r="H176" s="8"/>
      <c r="I176" s="12"/>
      <c r="J176" s="43">
        <v>2</v>
      </c>
      <c r="K176" s="61" t="s">
        <v>164</v>
      </c>
      <c r="L176" s="76" t="s">
        <v>362</v>
      </c>
      <c r="M176" s="69" t="s">
        <v>286</v>
      </c>
    </row>
    <row r="177" spans="1:13" ht="11.25">
      <c r="A177" s="14"/>
      <c r="B177" s="33">
        <v>170</v>
      </c>
      <c r="C177" s="17" t="s">
        <v>207</v>
      </c>
      <c r="D177" s="4">
        <v>23</v>
      </c>
      <c r="E177" s="4" t="s">
        <v>5</v>
      </c>
      <c r="F177" s="34">
        <v>61.54</v>
      </c>
      <c r="G177" s="26"/>
      <c r="H177" s="9" t="str">
        <f t="shared" si="5"/>
        <v>-</v>
      </c>
      <c r="I177" s="12"/>
      <c r="J177" s="43">
        <v>2</v>
      </c>
      <c r="K177" s="61" t="s">
        <v>254</v>
      </c>
      <c r="L177" s="76" t="s">
        <v>362</v>
      </c>
      <c r="M177" s="69" t="s">
        <v>286</v>
      </c>
    </row>
    <row r="178" spans="1:13" ht="11.25">
      <c r="A178" s="14"/>
      <c r="B178" s="48">
        <v>171</v>
      </c>
      <c r="C178" s="17" t="s">
        <v>207</v>
      </c>
      <c r="D178" s="4">
        <v>23</v>
      </c>
      <c r="E178" s="4" t="s">
        <v>4</v>
      </c>
      <c r="F178" s="34">
        <v>41.8</v>
      </c>
      <c r="G178" s="26"/>
      <c r="H178" s="8"/>
      <c r="I178" s="12"/>
      <c r="J178" s="43">
        <v>2</v>
      </c>
      <c r="K178" s="61" t="s">
        <v>276</v>
      </c>
      <c r="L178" s="76" t="s">
        <v>362</v>
      </c>
      <c r="M178" s="69" t="s">
        <v>286</v>
      </c>
    </row>
    <row r="179" spans="1:13" ht="11.25">
      <c r="A179" s="14"/>
      <c r="B179" s="33">
        <v>172</v>
      </c>
      <c r="C179" s="17" t="s">
        <v>207</v>
      </c>
      <c r="D179" s="4">
        <v>23</v>
      </c>
      <c r="E179" s="4" t="s">
        <v>4</v>
      </c>
      <c r="F179" s="34">
        <v>27.83</v>
      </c>
      <c r="G179" s="26"/>
      <c r="H179" s="8" t="str">
        <f t="shared" si="5"/>
        <v>-</v>
      </c>
      <c r="I179" s="12"/>
      <c r="J179" s="43">
        <v>2</v>
      </c>
      <c r="K179" s="61" t="s">
        <v>165</v>
      </c>
      <c r="L179" s="76" t="s">
        <v>362</v>
      </c>
      <c r="M179" s="69" t="s">
        <v>286</v>
      </c>
    </row>
    <row r="180" spans="1:13" ht="11.25">
      <c r="A180" s="14"/>
      <c r="B180" s="33">
        <v>173</v>
      </c>
      <c r="C180" s="17" t="s">
        <v>207</v>
      </c>
      <c r="D180" s="4">
        <v>23</v>
      </c>
      <c r="E180" s="4" t="s">
        <v>4</v>
      </c>
      <c r="F180" s="34">
        <v>27.68</v>
      </c>
      <c r="G180" s="26"/>
      <c r="H180" s="8" t="str">
        <f t="shared" si="5"/>
        <v>-</v>
      </c>
      <c r="I180" s="12"/>
      <c r="J180" s="43">
        <v>2</v>
      </c>
      <c r="K180" s="61" t="s">
        <v>254</v>
      </c>
      <c r="L180" s="76" t="s">
        <v>362</v>
      </c>
      <c r="M180" s="69" t="s">
        <v>286</v>
      </c>
    </row>
    <row r="181" spans="1:13" ht="11.25">
      <c r="A181" s="14"/>
      <c r="B181" s="33">
        <v>174</v>
      </c>
      <c r="C181" s="17" t="s">
        <v>207</v>
      </c>
      <c r="D181" s="4">
        <v>23</v>
      </c>
      <c r="E181" s="4" t="s">
        <v>4</v>
      </c>
      <c r="F181" s="34">
        <v>41.66</v>
      </c>
      <c r="G181" s="28"/>
      <c r="H181" s="8" t="str">
        <f t="shared" si="5"/>
        <v>-</v>
      </c>
      <c r="I181" s="12"/>
      <c r="J181" s="43">
        <v>2</v>
      </c>
      <c r="K181" s="61" t="s">
        <v>304</v>
      </c>
      <c r="L181" s="76" t="s">
        <v>362</v>
      </c>
      <c r="M181" s="69" t="s">
        <v>286</v>
      </c>
    </row>
    <row r="182" spans="1:13" ht="11.25">
      <c r="A182" s="14"/>
      <c r="B182" s="33">
        <v>175</v>
      </c>
      <c r="C182" s="17" t="s">
        <v>207</v>
      </c>
      <c r="D182" s="4">
        <v>23</v>
      </c>
      <c r="E182" s="4" t="s">
        <v>4</v>
      </c>
      <c r="F182" s="34">
        <v>40.61</v>
      </c>
      <c r="G182" s="26">
        <v>52.45</v>
      </c>
      <c r="H182" s="8">
        <f>IF((F182&lt;&gt;0)*AND(G182&lt;&gt;0),F182-G182,"-")</f>
        <v>-11.840000000000003</v>
      </c>
      <c r="I182" s="12">
        <v>11</v>
      </c>
      <c r="J182" s="44">
        <v>1</v>
      </c>
      <c r="K182" s="62" t="s">
        <v>100</v>
      </c>
      <c r="L182" s="77" t="s">
        <v>362</v>
      </c>
      <c r="M182" s="66" t="s">
        <v>209</v>
      </c>
    </row>
    <row r="183" spans="1:13" ht="11.25">
      <c r="A183" s="14"/>
      <c r="B183" s="33">
        <v>176</v>
      </c>
      <c r="C183" s="17" t="s">
        <v>207</v>
      </c>
      <c r="D183" s="4">
        <v>23</v>
      </c>
      <c r="E183" s="4" t="s">
        <v>5</v>
      </c>
      <c r="F183" s="34">
        <v>66.32</v>
      </c>
      <c r="G183" s="26"/>
      <c r="H183" s="9" t="str">
        <f t="shared" si="5"/>
        <v>-</v>
      </c>
      <c r="I183" s="12"/>
      <c r="J183" s="43">
        <v>2</v>
      </c>
      <c r="K183" s="61" t="s">
        <v>249</v>
      </c>
      <c r="L183" s="76" t="s">
        <v>362</v>
      </c>
      <c r="M183" s="69" t="s">
        <v>286</v>
      </c>
    </row>
    <row r="184" spans="1:13" ht="11.25">
      <c r="A184" s="14"/>
      <c r="B184" s="33">
        <v>177</v>
      </c>
      <c r="C184" s="17" t="s">
        <v>207</v>
      </c>
      <c r="D184" s="4">
        <v>24</v>
      </c>
      <c r="E184" s="4" t="s">
        <v>6</v>
      </c>
      <c r="F184" s="34">
        <v>80.76</v>
      </c>
      <c r="G184" s="26"/>
      <c r="H184" s="8"/>
      <c r="I184" s="12"/>
      <c r="J184" s="43">
        <v>2</v>
      </c>
      <c r="K184" s="61" t="s">
        <v>249</v>
      </c>
      <c r="L184" s="76" t="s">
        <v>362</v>
      </c>
      <c r="M184" s="69" t="s">
        <v>286</v>
      </c>
    </row>
    <row r="185" spans="1:13" ht="11.25">
      <c r="A185" s="14"/>
      <c r="B185" s="33">
        <v>178</v>
      </c>
      <c r="C185" s="17" t="s">
        <v>207</v>
      </c>
      <c r="D185" s="4">
        <v>24</v>
      </c>
      <c r="E185" s="4" t="s">
        <v>5</v>
      </c>
      <c r="F185" s="34">
        <v>61.54</v>
      </c>
      <c r="G185" s="26"/>
      <c r="H185" s="8"/>
      <c r="I185" s="12"/>
      <c r="J185" s="43">
        <v>2</v>
      </c>
      <c r="K185" s="61" t="s">
        <v>166</v>
      </c>
      <c r="L185" s="76" t="s">
        <v>362</v>
      </c>
      <c r="M185" s="69" t="s">
        <v>286</v>
      </c>
    </row>
    <row r="186" spans="1:13" ht="11.25">
      <c r="A186" s="14"/>
      <c r="B186" s="85">
        <v>179</v>
      </c>
      <c r="C186" s="86" t="s">
        <v>207</v>
      </c>
      <c r="D186" s="87">
        <v>24</v>
      </c>
      <c r="E186" s="87" t="s">
        <v>4</v>
      </c>
      <c r="F186" s="88">
        <v>41.8</v>
      </c>
      <c r="G186" s="26"/>
      <c r="H186" s="8"/>
      <c r="I186" s="12"/>
      <c r="J186" s="43">
        <v>2</v>
      </c>
      <c r="K186" s="61" t="s">
        <v>318</v>
      </c>
      <c r="L186" s="76" t="s">
        <v>362</v>
      </c>
      <c r="M186" s="69" t="s">
        <v>286</v>
      </c>
    </row>
    <row r="187" spans="1:13" ht="11.25">
      <c r="A187" s="14"/>
      <c r="B187" s="33">
        <v>180</v>
      </c>
      <c r="C187" s="17" t="s">
        <v>207</v>
      </c>
      <c r="D187" s="4">
        <v>24</v>
      </c>
      <c r="E187" s="4" t="s">
        <v>4</v>
      </c>
      <c r="F187" s="34">
        <v>27.83</v>
      </c>
      <c r="G187" s="26"/>
      <c r="H187" s="8" t="str">
        <f t="shared" si="5"/>
        <v>-</v>
      </c>
      <c r="I187" s="12"/>
      <c r="J187" s="43">
        <v>2</v>
      </c>
      <c r="K187" s="61" t="s">
        <v>254</v>
      </c>
      <c r="L187" s="76" t="s">
        <v>362</v>
      </c>
      <c r="M187" s="69" t="s">
        <v>286</v>
      </c>
    </row>
    <row r="188" spans="1:13" ht="11.25">
      <c r="A188" s="14"/>
      <c r="B188" s="33">
        <v>181</v>
      </c>
      <c r="C188" s="17" t="s">
        <v>207</v>
      </c>
      <c r="D188" s="4">
        <v>24</v>
      </c>
      <c r="E188" s="4" t="s">
        <v>4</v>
      </c>
      <c r="F188" s="34">
        <v>27.68</v>
      </c>
      <c r="G188" s="26"/>
      <c r="H188" s="8"/>
      <c r="I188" s="12"/>
      <c r="J188" s="43">
        <v>2</v>
      </c>
      <c r="K188" s="61" t="s">
        <v>258</v>
      </c>
      <c r="L188" s="76" t="s">
        <v>362</v>
      </c>
      <c r="M188" s="69" t="s">
        <v>286</v>
      </c>
    </row>
    <row r="189" spans="1:13" ht="11.25">
      <c r="A189" s="14"/>
      <c r="B189" s="33">
        <v>182</v>
      </c>
      <c r="C189" s="17" t="s">
        <v>207</v>
      </c>
      <c r="D189" s="4">
        <v>24</v>
      </c>
      <c r="E189" s="4" t="s">
        <v>4</v>
      </c>
      <c r="F189" s="34">
        <v>41.66</v>
      </c>
      <c r="G189" s="26"/>
      <c r="H189" s="8"/>
      <c r="I189" s="12"/>
      <c r="J189" s="43">
        <v>2</v>
      </c>
      <c r="K189" s="61" t="s">
        <v>325</v>
      </c>
      <c r="L189" s="76" t="s">
        <v>362</v>
      </c>
      <c r="M189" s="69" t="s">
        <v>286</v>
      </c>
    </row>
    <row r="190" spans="1:13" ht="12" customHeight="1">
      <c r="A190" s="14"/>
      <c r="B190" s="33">
        <v>183</v>
      </c>
      <c r="C190" s="17" t="s">
        <v>207</v>
      </c>
      <c r="D190" s="4">
        <v>24</v>
      </c>
      <c r="E190" s="4" t="s">
        <v>4</v>
      </c>
      <c r="F190" s="34">
        <v>40.61</v>
      </c>
      <c r="G190" s="27"/>
      <c r="H190" s="11"/>
      <c r="I190" s="13"/>
      <c r="J190" s="43">
        <v>2</v>
      </c>
      <c r="K190" s="61" t="s">
        <v>378</v>
      </c>
      <c r="L190" s="76" t="s">
        <v>362</v>
      </c>
      <c r="M190" s="69" t="s">
        <v>286</v>
      </c>
    </row>
    <row r="191" spans="1:13" s="5" customFormat="1" ht="11.25">
      <c r="A191" s="22"/>
      <c r="B191" s="47">
        <v>184</v>
      </c>
      <c r="C191" s="17" t="s">
        <v>207</v>
      </c>
      <c r="D191" s="4">
        <v>24</v>
      </c>
      <c r="E191" s="4" t="s">
        <v>5</v>
      </c>
      <c r="F191" s="34">
        <v>66.32</v>
      </c>
      <c r="G191" s="28"/>
      <c r="H191" s="8"/>
      <c r="I191" s="12"/>
      <c r="J191" s="43">
        <v>2</v>
      </c>
      <c r="K191" s="61" t="s">
        <v>249</v>
      </c>
      <c r="L191" s="76" t="s">
        <v>362</v>
      </c>
      <c r="M191" s="69" t="s">
        <v>286</v>
      </c>
    </row>
    <row r="192" spans="1:13" ht="11.25">
      <c r="A192" s="14"/>
      <c r="B192" s="97">
        <v>185</v>
      </c>
      <c r="C192" s="17" t="s">
        <v>207</v>
      </c>
      <c r="D192" s="4">
        <v>25</v>
      </c>
      <c r="E192" s="4" t="s">
        <v>6</v>
      </c>
      <c r="F192" s="34">
        <v>80.76</v>
      </c>
      <c r="G192" s="26"/>
      <c r="H192" s="8"/>
      <c r="I192" s="12"/>
      <c r="J192" s="44"/>
      <c r="K192" s="62"/>
      <c r="L192" s="77"/>
      <c r="M192" s="66"/>
    </row>
    <row r="193" spans="1:13" ht="11.25">
      <c r="A193" s="14"/>
      <c r="B193" s="33">
        <v>186</v>
      </c>
      <c r="C193" s="17" t="s">
        <v>207</v>
      </c>
      <c r="D193" s="4">
        <v>25</v>
      </c>
      <c r="E193" s="4" t="s">
        <v>5</v>
      </c>
      <c r="F193" s="34">
        <v>61.54</v>
      </c>
      <c r="G193" s="26"/>
      <c r="H193" s="8"/>
      <c r="I193" s="12"/>
      <c r="J193" s="43">
        <v>2</v>
      </c>
      <c r="K193" s="61" t="s">
        <v>249</v>
      </c>
      <c r="L193" s="76" t="s">
        <v>362</v>
      </c>
      <c r="M193" s="69" t="s">
        <v>286</v>
      </c>
    </row>
    <row r="194" spans="1:13" ht="11.25">
      <c r="A194" s="14"/>
      <c r="B194" s="33">
        <v>187</v>
      </c>
      <c r="C194" s="17" t="s">
        <v>207</v>
      </c>
      <c r="D194" s="4">
        <v>25</v>
      </c>
      <c r="E194" s="4" t="s">
        <v>4</v>
      </c>
      <c r="F194" s="34">
        <v>41.8</v>
      </c>
      <c r="G194" s="26"/>
      <c r="H194" s="8"/>
      <c r="I194" s="12"/>
      <c r="J194" s="43">
        <v>2</v>
      </c>
      <c r="K194" s="61" t="s">
        <v>249</v>
      </c>
      <c r="L194" s="76" t="s">
        <v>362</v>
      </c>
      <c r="M194" s="69" t="s">
        <v>286</v>
      </c>
    </row>
    <row r="195" spans="1:13" ht="11.25">
      <c r="A195" s="14"/>
      <c r="B195" s="33">
        <v>188</v>
      </c>
      <c r="C195" s="17" t="s">
        <v>207</v>
      </c>
      <c r="D195" s="4">
        <v>25</v>
      </c>
      <c r="E195" s="4" t="s">
        <v>4</v>
      </c>
      <c r="F195" s="34">
        <v>27.83</v>
      </c>
      <c r="G195" s="26"/>
      <c r="H195" s="8" t="str">
        <f t="shared" si="5"/>
        <v>-</v>
      </c>
      <c r="I195" s="12"/>
      <c r="J195" s="43">
        <v>2</v>
      </c>
      <c r="K195" s="61" t="s">
        <v>249</v>
      </c>
      <c r="L195" s="76" t="s">
        <v>362</v>
      </c>
      <c r="M195" s="69" t="s">
        <v>286</v>
      </c>
    </row>
    <row r="196" spans="1:13" ht="11.25">
      <c r="A196" s="14"/>
      <c r="B196" s="33">
        <v>189</v>
      </c>
      <c r="C196" s="17" t="s">
        <v>207</v>
      </c>
      <c r="D196" s="4">
        <v>25</v>
      </c>
      <c r="E196" s="4" t="s">
        <v>4</v>
      </c>
      <c r="F196" s="34">
        <v>27.68</v>
      </c>
      <c r="G196" s="26"/>
      <c r="H196" s="8" t="str">
        <f t="shared" si="5"/>
        <v>-</v>
      </c>
      <c r="I196" s="12"/>
      <c r="J196" s="43">
        <v>2</v>
      </c>
      <c r="K196" s="61" t="s">
        <v>249</v>
      </c>
      <c r="L196" s="76" t="s">
        <v>362</v>
      </c>
      <c r="M196" s="69" t="s">
        <v>286</v>
      </c>
    </row>
    <row r="197" spans="1:13" ht="11.25">
      <c r="A197" s="14"/>
      <c r="B197" s="33">
        <v>190</v>
      </c>
      <c r="C197" s="17" t="s">
        <v>207</v>
      </c>
      <c r="D197" s="4">
        <v>25</v>
      </c>
      <c r="E197" s="4" t="s">
        <v>4</v>
      </c>
      <c r="F197" s="34">
        <v>41.66</v>
      </c>
      <c r="G197" s="26"/>
      <c r="H197" s="8" t="str">
        <f t="shared" si="5"/>
        <v>-</v>
      </c>
      <c r="I197" s="12"/>
      <c r="J197" s="43">
        <v>2</v>
      </c>
      <c r="K197" s="61" t="s">
        <v>249</v>
      </c>
      <c r="L197" s="76" t="s">
        <v>362</v>
      </c>
      <c r="M197" s="69" t="s">
        <v>286</v>
      </c>
    </row>
    <row r="198" spans="1:13" ht="11.25">
      <c r="A198" s="14"/>
      <c r="B198" s="33">
        <v>191</v>
      </c>
      <c r="C198" s="17" t="s">
        <v>207</v>
      </c>
      <c r="D198" s="4">
        <v>25</v>
      </c>
      <c r="E198" s="4" t="s">
        <v>4</v>
      </c>
      <c r="F198" s="34">
        <v>40.61</v>
      </c>
      <c r="G198" s="26"/>
      <c r="H198" s="8" t="str">
        <f t="shared" si="5"/>
        <v>-</v>
      </c>
      <c r="I198" s="12"/>
      <c r="J198" s="43">
        <v>2</v>
      </c>
      <c r="K198" s="61" t="s">
        <v>249</v>
      </c>
      <c r="L198" s="76" t="s">
        <v>362</v>
      </c>
      <c r="M198" s="69" t="s">
        <v>286</v>
      </c>
    </row>
    <row r="199" spans="1:13" ht="11.25">
      <c r="A199" s="14"/>
      <c r="B199" s="33">
        <v>192</v>
      </c>
      <c r="C199" s="17" t="s">
        <v>207</v>
      </c>
      <c r="D199" s="4">
        <v>25</v>
      </c>
      <c r="E199" s="4" t="s">
        <v>5</v>
      </c>
      <c r="F199" s="34">
        <v>66.32</v>
      </c>
      <c r="G199" s="26"/>
      <c r="H199" s="8" t="str">
        <f t="shared" si="5"/>
        <v>-</v>
      </c>
      <c r="I199" s="12"/>
      <c r="J199" s="43">
        <v>2</v>
      </c>
      <c r="K199" s="61" t="s">
        <v>249</v>
      </c>
      <c r="L199" s="76" t="s">
        <v>362</v>
      </c>
      <c r="M199" s="69" t="s">
        <v>286</v>
      </c>
    </row>
    <row r="200" spans="1:13" ht="11.25">
      <c r="A200" s="14"/>
      <c r="B200" s="33">
        <v>193</v>
      </c>
      <c r="C200" s="17" t="s">
        <v>208</v>
      </c>
      <c r="D200" s="4">
        <v>2</v>
      </c>
      <c r="E200" s="4" t="s">
        <v>5</v>
      </c>
      <c r="F200" s="34">
        <v>66.41</v>
      </c>
      <c r="G200" s="28">
        <v>78.1</v>
      </c>
      <c r="H200" s="8">
        <f>IF((F200&lt;&gt;0)*AND(G200&lt;&gt;0),F200-G200,"-")</f>
        <v>-11.689999999999998</v>
      </c>
      <c r="I200" s="12">
        <v>143</v>
      </c>
      <c r="J200" s="44">
        <v>1</v>
      </c>
      <c r="K200" s="62" t="s">
        <v>92</v>
      </c>
      <c r="L200" s="77" t="s">
        <v>362</v>
      </c>
      <c r="M200" s="66" t="s">
        <v>209</v>
      </c>
    </row>
    <row r="201" spans="1:13" ht="11.25">
      <c r="A201" s="14"/>
      <c r="B201" s="33">
        <v>194</v>
      </c>
      <c r="C201" s="17" t="s">
        <v>208</v>
      </c>
      <c r="D201" s="4">
        <v>2</v>
      </c>
      <c r="E201" s="4" t="s">
        <v>4</v>
      </c>
      <c r="F201" s="34">
        <v>40.6</v>
      </c>
      <c r="G201" s="26">
        <v>44.5</v>
      </c>
      <c r="H201" s="8">
        <f t="shared" si="5"/>
        <v>-3.8999999999999986</v>
      </c>
      <c r="I201" s="12">
        <v>132</v>
      </c>
      <c r="J201" s="44">
        <v>1</v>
      </c>
      <c r="K201" s="62" t="s">
        <v>115</v>
      </c>
      <c r="L201" s="77" t="s">
        <v>362</v>
      </c>
      <c r="M201" s="66" t="s">
        <v>209</v>
      </c>
    </row>
    <row r="202" spans="1:13" ht="11.25">
      <c r="A202" s="14"/>
      <c r="B202" s="50">
        <v>195</v>
      </c>
      <c r="C202" s="51" t="s">
        <v>208</v>
      </c>
      <c r="D202" s="52">
        <v>2</v>
      </c>
      <c r="E202" s="52" t="s">
        <v>4</v>
      </c>
      <c r="F202" s="57">
        <v>40.27</v>
      </c>
      <c r="G202" s="26"/>
      <c r="H202" s="8"/>
      <c r="I202" s="12"/>
      <c r="J202" s="43">
        <v>2</v>
      </c>
      <c r="K202" s="61" t="s">
        <v>264</v>
      </c>
      <c r="L202" s="76" t="s">
        <v>362</v>
      </c>
      <c r="M202" s="69" t="s">
        <v>286</v>
      </c>
    </row>
    <row r="203" spans="1:13" ht="11.25">
      <c r="A203" s="14"/>
      <c r="B203" s="33">
        <v>196</v>
      </c>
      <c r="C203" s="17" t="s">
        <v>208</v>
      </c>
      <c r="D203" s="4">
        <v>2</v>
      </c>
      <c r="E203" s="4" t="s">
        <v>4</v>
      </c>
      <c r="F203" s="34">
        <v>27.67</v>
      </c>
      <c r="G203" s="26"/>
      <c r="H203" s="8" t="str">
        <f t="shared" si="5"/>
        <v>-</v>
      </c>
      <c r="I203" s="12"/>
      <c r="J203" s="43">
        <v>2</v>
      </c>
      <c r="K203" s="61" t="s">
        <v>167</v>
      </c>
      <c r="L203" s="76" t="s">
        <v>362</v>
      </c>
      <c r="M203" s="69" t="s">
        <v>286</v>
      </c>
    </row>
    <row r="204" spans="1:13" ht="11.25">
      <c r="A204" s="14"/>
      <c r="B204" s="33">
        <v>197</v>
      </c>
      <c r="C204" s="17" t="s">
        <v>208</v>
      </c>
      <c r="D204" s="4">
        <v>2</v>
      </c>
      <c r="E204" s="4" t="s">
        <v>4</v>
      </c>
      <c r="F204" s="34">
        <v>27.8</v>
      </c>
      <c r="G204" s="26"/>
      <c r="H204" s="8" t="str">
        <f t="shared" si="5"/>
        <v>-</v>
      </c>
      <c r="I204" s="12"/>
      <c r="J204" s="43">
        <v>2</v>
      </c>
      <c r="K204" s="61" t="s">
        <v>345</v>
      </c>
      <c r="L204" s="76" t="s">
        <v>362</v>
      </c>
      <c r="M204" s="69" t="s">
        <v>286</v>
      </c>
    </row>
    <row r="205" spans="1:13" ht="11.25">
      <c r="A205" s="14"/>
      <c r="B205" s="33">
        <v>198</v>
      </c>
      <c r="C205" s="17" t="s">
        <v>208</v>
      </c>
      <c r="D205" s="4">
        <v>2</v>
      </c>
      <c r="E205" s="4" t="s">
        <v>4</v>
      </c>
      <c r="F205" s="34">
        <v>27.67</v>
      </c>
      <c r="G205" s="26"/>
      <c r="H205" s="8" t="str">
        <f>IF((F205&lt;&gt;0)*AND(G205&lt;&gt;0),F205-G205,"-")</f>
        <v>-</v>
      </c>
      <c r="I205" s="12"/>
      <c r="J205" s="43">
        <v>2</v>
      </c>
      <c r="K205" s="61" t="s">
        <v>277</v>
      </c>
      <c r="L205" s="76" t="s">
        <v>362</v>
      </c>
      <c r="M205" s="69" t="s">
        <v>286</v>
      </c>
    </row>
    <row r="206" spans="1:13" ht="11.25">
      <c r="A206" s="14"/>
      <c r="B206" s="33">
        <v>199</v>
      </c>
      <c r="C206" s="17" t="s">
        <v>208</v>
      </c>
      <c r="D206" s="4">
        <v>2</v>
      </c>
      <c r="E206" s="4" t="s">
        <v>4</v>
      </c>
      <c r="F206" s="37">
        <v>41.37</v>
      </c>
      <c r="G206" s="26"/>
      <c r="H206" s="8"/>
      <c r="I206" s="12"/>
      <c r="J206" s="43">
        <v>2</v>
      </c>
      <c r="K206" s="61" t="s">
        <v>316</v>
      </c>
      <c r="L206" s="76" t="s">
        <v>362</v>
      </c>
      <c r="M206" s="69" t="s">
        <v>286</v>
      </c>
    </row>
    <row r="207" spans="1:13" ht="11.25">
      <c r="A207" s="14"/>
      <c r="B207" s="33">
        <v>200</v>
      </c>
      <c r="C207" s="17" t="s">
        <v>208</v>
      </c>
      <c r="D207" s="4">
        <v>2</v>
      </c>
      <c r="E207" s="4" t="s">
        <v>5</v>
      </c>
      <c r="F207" s="37">
        <v>64.38</v>
      </c>
      <c r="G207" s="26"/>
      <c r="H207" s="8"/>
      <c r="I207" s="12"/>
      <c r="J207" s="43">
        <v>2</v>
      </c>
      <c r="K207" s="61" t="s">
        <v>168</v>
      </c>
      <c r="L207" s="76" t="s">
        <v>362</v>
      </c>
      <c r="M207" s="69" t="s">
        <v>286</v>
      </c>
    </row>
    <row r="208" spans="1:13" ht="11.25">
      <c r="A208" s="14"/>
      <c r="B208" s="33">
        <v>201</v>
      </c>
      <c r="C208" s="17" t="s">
        <v>208</v>
      </c>
      <c r="D208" s="4">
        <v>2</v>
      </c>
      <c r="E208" s="4" t="s">
        <v>6</v>
      </c>
      <c r="F208" s="37">
        <v>86.27</v>
      </c>
      <c r="G208" s="26">
        <v>86</v>
      </c>
      <c r="H208" s="8">
        <f>IF((F208&lt;&gt;0)*AND(G208&lt;&gt;0),F208-G208,"-")</f>
        <v>0.269999999999996</v>
      </c>
      <c r="I208" s="12">
        <v>56</v>
      </c>
      <c r="J208" s="44">
        <v>1</v>
      </c>
      <c r="K208" s="62" t="s">
        <v>88</v>
      </c>
      <c r="L208" s="77" t="s">
        <v>362</v>
      </c>
      <c r="M208" s="66" t="s">
        <v>209</v>
      </c>
    </row>
    <row r="209" spans="1:13" ht="11.25">
      <c r="A209" s="14"/>
      <c r="B209" s="33">
        <v>202</v>
      </c>
      <c r="C209" s="17" t="s">
        <v>208</v>
      </c>
      <c r="D209" s="4">
        <v>3</v>
      </c>
      <c r="E209" s="4" t="s">
        <v>5</v>
      </c>
      <c r="F209" s="34">
        <v>66.41</v>
      </c>
      <c r="G209" s="26">
        <v>58.3</v>
      </c>
      <c r="H209" s="8">
        <f>IF((F209&lt;&gt;0)*AND(G209&lt;&gt;0),F209-G209,"-")</f>
        <v>8.11</v>
      </c>
      <c r="I209" s="12">
        <v>70</v>
      </c>
      <c r="J209" s="44">
        <v>1</v>
      </c>
      <c r="K209" s="62" t="s">
        <v>52</v>
      </c>
      <c r="L209" s="77" t="s">
        <v>362</v>
      </c>
      <c r="M209" s="66" t="s">
        <v>209</v>
      </c>
    </row>
    <row r="210" spans="1:13" ht="11.25">
      <c r="A210" s="14"/>
      <c r="B210" s="33">
        <v>203</v>
      </c>
      <c r="C210" s="17" t="s">
        <v>208</v>
      </c>
      <c r="D210" s="4">
        <v>3</v>
      </c>
      <c r="E210" s="4" t="s">
        <v>4</v>
      </c>
      <c r="F210" s="34">
        <v>40.6</v>
      </c>
      <c r="G210" s="26">
        <v>40.5</v>
      </c>
      <c r="H210" s="8">
        <f aca="true" t="shared" si="6" ref="H210:H268">IF((F210&lt;&gt;0)*AND(G210&lt;&gt;0),F210-G210,"-")</f>
        <v>0.10000000000000142</v>
      </c>
      <c r="I210" s="12">
        <v>57</v>
      </c>
      <c r="J210" s="44">
        <v>1</v>
      </c>
      <c r="K210" s="62" t="s">
        <v>40</v>
      </c>
      <c r="L210" s="78" t="s">
        <v>362</v>
      </c>
      <c r="M210" s="66" t="s">
        <v>209</v>
      </c>
    </row>
    <row r="211" spans="1:13" ht="11.25">
      <c r="A211" s="14"/>
      <c r="B211" s="33">
        <v>204</v>
      </c>
      <c r="C211" s="17" t="s">
        <v>208</v>
      </c>
      <c r="D211" s="4">
        <v>3</v>
      </c>
      <c r="E211" s="4" t="s">
        <v>4</v>
      </c>
      <c r="F211" s="34">
        <v>40.27</v>
      </c>
      <c r="G211" s="26"/>
      <c r="H211" s="8"/>
      <c r="I211" s="12"/>
      <c r="J211" s="43">
        <v>2</v>
      </c>
      <c r="K211" s="61" t="s">
        <v>251</v>
      </c>
      <c r="L211" s="76" t="s">
        <v>362</v>
      </c>
      <c r="M211" s="69" t="s">
        <v>286</v>
      </c>
    </row>
    <row r="212" spans="1:13" ht="11.25">
      <c r="A212" s="14"/>
      <c r="B212" s="33">
        <v>205</v>
      </c>
      <c r="C212" s="17" t="s">
        <v>208</v>
      </c>
      <c r="D212" s="4">
        <v>3</v>
      </c>
      <c r="E212" s="4" t="s">
        <v>4</v>
      </c>
      <c r="F212" s="34">
        <v>27.67</v>
      </c>
      <c r="G212" s="26"/>
      <c r="H212" s="8" t="str">
        <f t="shared" si="6"/>
        <v>-</v>
      </c>
      <c r="I212" s="12"/>
      <c r="J212" s="43">
        <v>2</v>
      </c>
      <c r="K212" s="61" t="s">
        <v>331</v>
      </c>
      <c r="L212" s="77" t="s">
        <v>362</v>
      </c>
      <c r="M212" s="69" t="s">
        <v>286</v>
      </c>
    </row>
    <row r="213" spans="1:13" ht="11.25">
      <c r="A213" s="14"/>
      <c r="B213" s="33">
        <v>206</v>
      </c>
      <c r="C213" s="17" t="s">
        <v>208</v>
      </c>
      <c r="D213" s="4">
        <v>3</v>
      </c>
      <c r="E213" s="4" t="s">
        <v>4</v>
      </c>
      <c r="F213" s="34">
        <v>27.8</v>
      </c>
      <c r="G213" s="26"/>
      <c r="H213" s="8" t="str">
        <f t="shared" si="6"/>
        <v>-</v>
      </c>
      <c r="I213" s="12"/>
      <c r="J213" s="43">
        <v>2</v>
      </c>
      <c r="K213" s="61" t="s">
        <v>366</v>
      </c>
      <c r="L213" s="80" t="s">
        <v>362</v>
      </c>
      <c r="M213" s="69" t="s">
        <v>286</v>
      </c>
    </row>
    <row r="214" spans="1:13" ht="11.25">
      <c r="A214" s="14"/>
      <c r="B214" s="33">
        <v>207</v>
      </c>
      <c r="C214" s="17" t="s">
        <v>208</v>
      </c>
      <c r="D214" s="4">
        <v>3</v>
      </c>
      <c r="E214" s="4" t="s">
        <v>4</v>
      </c>
      <c r="F214" s="34">
        <v>27.67</v>
      </c>
      <c r="G214" s="26"/>
      <c r="H214" s="8" t="str">
        <f t="shared" si="6"/>
        <v>-</v>
      </c>
      <c r="I214" s="12"/>
      <c r="J214" s="43">
        <v>2</v>
      </c>
      <c r="K214" s="61" t="s">
        <v>236</v>
      </c>
      <c r="L214" s="76" t="s">
        <v>362</v>
      </c>
      <c r="M214" s="69" t="s">
        <v>286</v>
      </c>
    </row>
    <row r="215" spans="1:13" ht="11.25">
      <c r="A215" s="14"/>
      <c r="B215" s="33">
        <v>208</v>
      </c>
      <c r="C215" s="17" t="s">
        <v>208</v>
      </c>
      <c r="D215" s="4">
        <v>3</v>
      </c>
      <c r="E215" s="4" t="s">
        <v>4</v>
      </c>
      <c r="F215" s="37">
        <v>41.37</v>
      </c>
      <c r="G215" s="26"/>
      <c r="H215" s="8"/>
      <c r="I215" s="12"/>
      <c r="J215" s="43">
        <v>2</v>
      </c>
      <c r="K215" s="61" t="s">
        <v>381</v>
      </c>
      <c r="L215" s="76" t="s">
        <v>362</v>
      </c>
      <c r="M215" s="69" t="s">
        <v>286</v>
      </c>
    </row>
    <row r="216" spans="1:13" ht="11.25">
      <c r="A216" s="14"/>
      <c r="B216" s="33">
        <v>209</v>
      </c>
      <c r="C216" s="17" t="s">
        <v>208</v>
      </c>
      <c r="D216" s="4">
        <v>3</v>
      </c>
      <c r="E216" s="4" t="s">
        <v>5</v>
      </c>
      <c r="F216" s="37">
        <v>64.38</v>
      </c>
      <c r="G216" s="26"/>
      <c r="H216" s="8" t="str">
        <f t="shared" si="6"/>
        <v>-</v>
      </c>
      <c r="I216" s="12"/>
      <c r="J216" s="43">
        <v>2</v>
      </c>
      <c r="K216" s="61" t="s">
        <v>278</v>
      </c>
      <c r="L216" s="76" t="s">
        <v>362</v>
      </c>
      <c r="M216" s="69" t="s">
        <v>286</v>
      </c>
    </row>
    <row r="217" spans="1:13" ht="11.25">
      <c r="A217" s="14"/>
      <c r="B217" s="33">
        <v>210</v>
      </c>
      <c r="C217" s="17" t="s">
        <v>208</v>
      </c>
      <c r="D217" s="4">
        <v>3</v>
      </c>
      <c r="E217" s="4" t="s">
        <v>6</v>
      </c>
      <c r="F217" s="37">
        <v>86.27</v>
      </c>
      <c r="G217" s="26">
        <v>86.6</v>
      </c>
      <c r="H217" s="8">
        <f t="shared" si="6"/>
        <v>-0.3299999999999983</v>
      </c>
      <c r="I217" s="12">
        <v>60</v>
      </c>
      <c r="J217" s="44">
        <v>1</v>
      </c>
      <c r="K217" s="62" t="s">
        <v>24</v>
      </c>
      <c r="L217" s="77" t="s">
        <v>362</v>
      </c>
      <c r="M217" s="66" t="s">
        <v>209</v>
      </c>
    </row>
    <row r="218" spans="1:13" ht="11.25">
      <c r="A218" s="14"/>
      <c r="B218" s="33">
        <v>211</v>
      </c>
      <c r="C218" s="17" t="s">
        <v>208</v>
      </c>
      <c r="D218" s="4">
        <v>4</v>
      </c>
      <c r="E218" s="4" t="s">
        <v>5</v>
      </c>
      <c r="F218" s="34">
        <v>66.41</v>
      </c>
      <c r="G218" s="26">
        <v>65.59</v>
      </c>
      <c r="H218" s="8">
        <f>IF((F218&lt;&gt;0)*AND(G218&lt;&gt;0),F218-G218,"-")</f>
        <v>0.8199999999999932</v>
      </c>
      <c r="I218" s="12">
        <v>66</v>
      </c>
      <c r="J218" s="44">
        <v>1</v>
      </c>
      <c r="K218" s="62" t="s">
        <v>53</v>
      </c>
      <c r="L218" s="78" t="s">
        <v>362</v>
      </c>
      <c r="M218" s="66" t="s">
        <v>209</v>
      </c>
    </row>
    <row r="219" spans="1:13" ht="11.25">
      <c r="A219" s="14"/>
      <c r="B219" s="33">
        <v>212</v>
      </c>
      <c r="C219" s="17" t="s">
        <v>208</v>
      </c>
      <c r="D219" s="4">
        <v>4</v>
      </c>
      <c r="E219" s="4" t="s">
        <v>4</v>
      </c>
      <c r="F219" s="34">
        <v>40.6</v>
      </c>
      <c r="G219" s="26">
        <v>45.4</v>
      </c>
      <c r="H219" s="8">
        <f>IF((F219&lt;&gt;0)*AND(G219&lt;&gt;0),F219-G219,"-")</f>
        <v>-4.799999999999997</v>
      </c>
      <c r="I219" s="12">
        <v>103</v>
      </c>
      <c r="J219" s="44">
        <v>1</v>
      </c>
      <c r="K219" s="62" t="s">
        <v>84</v>
      </c>
      <c r="L219" s="77" t="s">
        <v>362</v>
      </c>
      <c r="M219" s="70" t="s">
        <v>209</v>
      </c>
    </row>
    <row r="220" spans="1:13" ht="11.25">
      <c r="A220" s="14"/>
      <c r="B220" s="33">
        <v>213</v>
      </c>
      <c r="C220" s="17" t="s">
        <v>208</v>
      </c>
      <c r="D220" s="4">
        <v>4</v>
      </c>
      <c r="E220" s="4" t="s">
        <v>4</v>
      </c>
      <c r="F220" s="34">
        <v>40.27</v>
      </c>
      <c r="G220" s="26"/>
      <c r="H220" s="8"/>
      <c r="I220" s="12"/>
      <c r="J220" s="43">
        <v>2</v>
      </c>
      <c r="K220" s="61" t="s">
        <v>251</v>
      </c>
      <c r="L220" s="76" t="s">
        <v>362</v>
      </c>
      <c r="M220" s="69" t="s">
        <v>286</v>
      </c>
    </row>
    <row r="221" spans="1:13" ht="11.25">
      <c r="A221" s="14"/>
      <c r="B221" s="33">
        <v>214</v>
      </c>
      <c r="C221" s="17" t="s">
        <v>208</v>
      </c>
      <c r="D221" s="4">
        <v>4</v>
      </c>
      <c r="E221" s="4" t="s">
        <v>4</v>
      </c>
      <c r="F221" s="34">
        <v>27.67</v>
      </c>
      <c r="G221" s="26"/>
      <c r="H221" s="8" t="str">
        <f t="shared" si="6"/>
        <v>-</v>
      </c>
      <c r="I221" s="12"/>
      <c r="J221" s="43">
        <v>2</v>
      </c>
      <c r="K221" s="61" t="s">
        <v>372</v>
      </c>
      <c r="L221" s="76" t="s">
        <v>362</v>
      </c>
      <c r="M221" s="69" t="s">
        <v>286</v>
      </c>
    </row>
    <row r="222" spans="1:13" ht="11.25">
      <c r="A222" s="14"/>
      <c r="B222" s="33">
        <v>215</v>
      </c>
      <c r="C222" s="17" t="s">
        <v>208</v>
      </c>
      <c r="D222" s="4">
        <v>4</v>
      </c>
      <c r="E222" s="4" t="s">
        <v>4</v>
      </c>
      <c r="F222" s="34">
        <v>27.8</v>
      </c>
      <c r="G222" s="26"/>
      <c r="H222" s="8" t="str">
        <f t="shared" si="6"/>
        <v>-</v>
      </c>
      <c r="I222" s="12"/>
      <c r="J222" s="43">
        <v>2</v>
      </c>
      <c r="K222" s="61" t="s">
        <v>230</v>
      </c>
      <c r="L222" s="76" t="s">
        <v>362</v>
      </c>
      <c r="M222" s="69" t="s">
        <v>286</v>
      </c>
    </row>
    <row r="223" spans="1:13" ht="11.25">
      <c r="A223" s="14"/>
      <c r="B223" s="33">
        <v>216</v>
      </c>
      <c r="C223" s="17" t="s">
        <v>208</v>
      </c>
      <c r="D223" s="4">
        <v>4</v>
      </c>
      <c r="E223" s="4" t="s">
        <v>4</v>
      </c>
      <c r="F223" s="34">
        <v>27.67</v>
      </c>
      <c r="G223" s="26"/>
      <c r="H223" s="8" t="str">
        <f t="shared" si="6"/>
        <v>-</v>
      </c>
      <c r="I223" s="12"/>
      <c r="J223" s="43">
        <v>2</v>
      </c>
      <c r="K223" s="61" t="s">
        <v>303</v>
      </c>
      <c r="L223" s="76" t="s">
        <v>362</v>
      </c>
      <c r="M223" s="69" t="s">
        <v>286</v>
      </c>
    </row>
    <row r="224" spans="1:13" ht="11.25">
      <c r="A224" s="14"/>
      <c r="B224" s="33">
        <v>217</v>
      </c>
      <c r="C224" s="17" t="s">
        <v>208</v>
      </c>
      <c r="D224" s="4">
        <v>4</v>
      </c>
      <c r="E224" s="4" t="s">
        <v>4</v>
      </c>
      <c r="F224" s="37">
        <v>41.37</v>
      </c>
      <c r="G224" s="26"/>
      <c r="H224" s="8"/>
      <c r="I224" s="12"/>
      <c r="J224" s="43">
        <v>2</v>
      </c>
      <c r="K224" s="61" t="s">
        <v>169</v>
      </c>
      <c r="L224" s="76" t="s">
        <v>362</v>
      </c>
      <c r="M224" s="69" t="s">
        <v>286</v>
      </c>
    </row>
    <row r="225" spans="1:13" ht="11.25">
      <c r="A225" s="14"/>
      <c r="B225" s="33">
        <v>218</v>
      </c>
      <c r="C225" s="17" t="s">
        <v>208</v>
      </c>
      <c r="D225" s="4">
        <v>4</v>
      </c>
      <c r="E225" s="4" t="s">
        <v>5</v>
      </c>
      <c r="F225" s="37">
        <v>64.38</v>
      </c>
      <c r="G225" s="26"/>
      <c r="H225" s="8"/>
      <c r="I225" s="12"/>
      <c r="J225" s="43">
        <v>2</v>
      </c>
      <c r="K225" s="61" t="s">
        <v>170</v>
      </c>
      <c r="L225" s="76" t="s">
        <v>362</v>
      </c>
      <c r="M225" s="69" t="s">
        <v>286</v>
      </c>
    </row>
    <row r="226" spans="1:13" ht="11.25">
      <c r="A226" s="14"/>
      <c r="B226" s="33">
        <v>219</v>
      </c>
      <c r="C226" s="17" t="s">
        <v>208</v>
      </c>
      <c r="D226" s="4">
        <v>4</v>
      </c>
      <c r="E226" s="4" t="s">
        <v>6</v>
      </c>
      <c r="F226" s="37">
        <v>86.27</v>
      </c>
      <c r="G226" s="26">
        <v>86.27</v>
      </c>
      <c r="H226" s="8">
        <f>IF((F226&lt;&gt;0)*AND(G226&lt;&gt;0),F226-G226,"-")</f>
        <v>0</v>
      </c>
      <c r="I226" s="12">
        <v>30</v>
      </c>
      <c r="J226" s="44">
        <v>1</v>
      </c>
      <c r="K226" s="62" t="s">
        <v>85</v>
      </c>
      <c r="L226" s="78" t="s">
        <v>362</v>
      </c>
      <c r="M226" s="70" t="s">
        <v>209</v>
      </c>
    </row>
    <row r="227" spans="1:13" ht="11.25">
      <c r="A227" s="14"/>
      <c r="B227" s="33">
        <v>220</v>
      </c>
      <c r="C227" s="17" t="s">
        <v>208</v>
      </c>
      <c r="D227" s="4">
        <v>5</v>
      </c>
      <c r="E227" s="4" t="s">
        <v>5</v>
      </c>
      <c r="F227" s="34">
        <v>66.41</v>
      </c>
      <c r="G227" s="26">
        <v>77.3</v>
      </c>
      <c r="H227" s="8">
        <f>IF((F227&lt;&gt;0)*AND(G227&lt;&gt;0),F227-G227,"-")</f>
        <v>-10.89</v>
      </c>
      <c r="I227" s="12">
        <v>122</v>
      </c>
      <c r="J227" s="44">
        <v>1</v>
      </c>
      <c r="K227" s="62" t="s">
        <v>107</v>
      </c>
      <c r="L227" s="77" t="s">
        <v>362</v>
      </c>
      <c r="M227" s="66" t="s">
        <v>209</v>
      </c>
    </row>
    <row r="228" spans="1:13" ht="12.75" customHeight="1">
      <c r="A228" s="14"/>
      <c r="B228" s="33">
        <v>221</v>
      </c>
      <c r="C228" s="17" t="s">
        <v>208</v>
      </c>
      <c r="D228" s="4">
        <v>5</v>
      </c>
      <c r="E228" s="4" t="s">
        <v>4</v>
      </c>
      <c r="F228" s="34">
        <v>40.6</v>
      </c>
      <c r="G228" s="26">
        <v>39.7</v>
      </c>
      <c r="H228" s="8">
        <f>IF((F228&lt;&gt;0)*AND(G228&lt;&gt;0),F228-G228,"-")</f>
        <v>0.8999999999999986</v>
      </c>
      <c r="I228" s="12">
        <v>62</v>
      </c>
      <c r="J228" s="44">
        <v>1</v>
      </c>
      <c r="K228" s="62" t="s">
        <v>59</v>
      </c>
      <c r="L228" s="77" t="s">
        <v>362</v>
      </c>
      <c r="M228" s="66" t="s">
        <v>209</v>
      </c>
    </row>
    <row r="229" spans="1:13" ht="11.25">
      <c r="A229" s="14"/>
      <c r="B229" s="33">
        <v>222</v>
      </c>
      <c r="C229" s="17" t="s">
        <v>208</v>
      </c>
      <c r="D229" s="4">
        <v>5</v>
      </c>
      <c r="E229" s="4" t="s">
        <v>4</v>
      </c>
      <c r="F229" s="34">
        <v>40.27</v>
      </c>
      <c r="G229" s="26"/>
      <c r="H229" s="8"/>
      <c r="I229" s="12"/>
      <c r="J229" s="43">
        <v>2</v>
      </c>
      <c r="K229" s="61" t="s">
        <v>171</v>
      </c>
      <c r="L229" s="76" t="s">
        <v>362</v>
      </c>
      <c r="M229" s="69" t="s">
        <v>286</v>
      </c>
    </row>
    <row r="230" spans="1:13" ht="11.25">
      <c r="A230" s="14"/>
      <c r="B230" s="97">
        <v>223</v>
      </c>
      <c r="C230" s="17" t="s">
        <v>208</v>
      </c>
      <c r="D230" s="4">
        <v>5</v>
      </c>
      <c r="E230" s="4" t="s">
        <v>4</v>
      </c>
      <c r="F230" s="34">
        <v>27.67</v>
      </c>
      <c r="G230" s="26"/>
      <c r="H230" s="8" t="str">
        <f t="shared" si="6"/>
        <v>-</v>
      </c>
      <c r="I230" s="12"/>
      <c r="J230" s="44"/>
      <c r="K230" s="62"/>
      <c r="L230" s="77"/>
      <c r="M230" s="66"/>
    </row>
    <row r="231" spans="1:13" ht="11.25">
      <c r="A231" s="14"/>
      <c r="B231" s="33">
        <v>224</v>
      </c>
      <c r="C231" s="17" t="s">
        <v>208</v>
      </c>
      <c r="D231" s="4">
        <v>5</v>
      </c>
      <c r="E231" s="4" t="s">
        <v>4</v>
      </c>
      <c r="F231" s="34">
        <v>27.8</v>
      </c>
      <c r="G231" s="26"/>
      <c r="H231" s="8" t="str">
        <f t="shared" si="6"/>
        <v>-</v>
      </c>
      <c r="I231" s="12"/>
      <c r="J231" s="43">
        <v>2</v>
      </c>
      <c r="K231" s="61" t="s">
        <v>400</v>
      </c>
      <c r="L231" s="76" t="s">
        <v>362</v>
      </c>
      <c r="M231" s="69" t="s">
        <v>286</v>
      </c>
    </row>
    <row r="232" spans="1:13" ht="11.25">
      <c r="A232" s="14"/>
      <c r="B232" s="97">
        <v>225</v>
      </c>
      <c r="C232" s="17" t="s">
        <v>208</v>
      </c>
      <c r="D232" s="4">
        <v>5</v>
      </c>
      <c r="E232" s="4" t="s">
        <v>4</v>
      </c>
      <c r="F232" s="34">
        <v>27.67</v>
      </c>
      <c r="G232" s="26"/>
      <c r="H232" s="8" t="str">
        <f t="shared" si="6"/>
        <v>-</v>
      </c>
      <c r="I232" s="12"/>
      <c r="J232" s="44"/>
      <c r="K232" s="62"/>
      <c r="L232" s="77"/>
      <c r="M232" s="66"/>
    </row>
    <row r="233" spans="1:13" ht="11.25">
      <c r="A233" s="14"/>
      <c r="B233" s="33">
        <v>226</v>
      </c>
      <c r="C233" s="17" t="s">
        <v>208</v>
      </c>
      <c r="D233" s="4">
        <v>5</v>
      </c>
      <c r="E233" s="4" t="s">
        <v>4</v>
      </c>
      <c r="F233" s="37">
        <v>41.37</v>
      </c>
      <c r="G233" s="26"/>
      <c r="H233" s="8"/>
      <c r="I233" s="12"/>
      <c r="J233" s="43">
        <v>2</v>
      </c>
      <c r="K233" s="61" t="s">
        <v>231</v>
      </c>
      <c r="L233" s="76" t="s">
        <v>362</v>
      </c>
      <c r="M233" s="69" t="s">
        <v>286</v>
      </c>
    </row>
    <row r="234" spans="1:13" ht="11.25">
      <c r="A234" s="14"/>
      <c r="B234" s="33">
        <v>227</v>
      </c>
      <c r="C234" s="17" t="s">
        <v>208</v>
      </c>
      <c r="D234" s="4">
        <v>5</v>
      </c>
      <c r="E234" s="4" t="s">
        <v>5</v>
      </c>
      <c r="F234" s="37">
        <v>64.38</v>
      </c>
      <c r="G234" s="26"/>
      <c r="H234" s="8"/>
      <c r="I234" s="12"/>
      <c r="J234" s="43">
        <v>2</v>
      </c>
      <c r="K234" s="61" t="s">
        <v>354</v>
      </c>
      <c r="L234" s="76" t="s">
        <v>362</v>
      </c>
      <c r="M234" s="69" t="s">
        <v>286</v>
      </c>
    </row>
    <row r="235" spans="1:13" ht="12.75" customHeight="1">
      <c r="A235" s="14"/>
      <c r="B235" s="102">
        <v>228</v>
      </c>
      <c r="C235" s="54" t="s">
        <v>208</v>
      </c>
      <c r="D235" s="55">
        <v>5</v>
      </c>
      <c r="E235" s="90" t="s">
        <v>6</v>
      </c>
      <c r="F235" s="56">
        <v>86.27</v>
      </c>
      <c r="G235" s="26">
        <v>86.27</v>
      </c>
      <c r="H235" s="8">
        <f t="shared" si="6"/>
        <v>0</v>
      </c>
      <c r="I235" s="12">
        <v>72</v>
      </c>
      <c r="J235" s="44">
        <v>1</v>
      </c>
      <c r="K235" s="62" t="s">
        <v>80</v>
      </c>
      <c r="L235" s="77" t="s">
        <v>362</v>
      </c>
      <c r="M235" s="66" t="s">
        <v>209</v>
      </c>
    </row>
    <row r="236" spans="1:13" ht="11.25">
      <c r="A236" s="14"/>
      <c r="B236" s="33">
        <v>229</v>
      </c>
      <c r="C236" s="17" t="s">
        <v>208</v>
      </c>
      <c r="D236" s="4">
        <v>6</v>
      </c>
      <c r="E236" s="4" t="s">
        <v>5</v>
      </c>
      <c r="F236" s="34">
        <v>66.41</v>
      </c>
      <c r="G236" s="26">
        <v>64.28</v>
      </c>
      <c r="H236" s="8">
        <f t="shared" si="6"/>
        <v>2.1299999999999955</v>
      </c>
      <c r="I236" s="12">
        <v>39</v>
      </c>
      <c r="J236" s="44">
        <v>1</v>
      </c>
      <c r="K236" s="62" t="s">
        <v>64</v>
      </c>
      <c r="L236" s="78" t="s">
        <v>362</v>
      </c>
      <c r="M236" s="66" t="s">
        <v>209</v>
      </c>
    </row>
    <row r="237" spans="1:13" ht="11.25">
      <c r="A237" s="14"/>
      <c r="B237" s="33">
        <v>230</v>
      </c>
      <c r="C237" s="17" t="s">
        <v>208</v>
      </c>
      <c r="D237" s="4">
        <v>6</v>
      </c>
      <c r="E237" s="4" t="s">
        <v>4</v>
      </c>
      <c r="F237" s="34">
        <v>40.61</v>
      </c>
      <c r="G237" s="26">
        <v>43.4</v>
      </c>
      <c r="H237" s="8">
        <f>IF((F237&lt;&gt;0)*AND(G237&lt;&gt;0),F237-G237,"-")</f>
        <v>-2.789999999999999</v>
      </c>
      <c r="I237" s="12">
        <v>110</v>
      </c>
      <c r="J237" s="44">
        <v>1</v>
      </c>
      <c r="K237" s="62" t="s">
        <v>22</v>
      </c>
      <c r="L237" s="77" t="s">
        <v>362</v>
      </c>
      <c r="M237" s="66" t="s">
        <v>209</v>
      </c>
    </row>
    <row r="238" spans="1:96" ht="11.25">
      <c r="A238" s="14"/>
      <c r="B238" s="33">
        <v>231</v>
      </c>
      <c r="C238" s="17" t="s">
        <v>208</v>
      </c>
      <c r="D238" s="4">
        <v>6</v>
      </c>
      <c r="E238" s="4" t="s">
        <v>4</v>
      </c>
      <c r="F238" s="34">
        <v>41.66</v>
      </c>
      <c r="G238" s="26"/>
      <c r="H238" s="8"/>
      <c r="I238" s="12"/>
      <c r="J238" s="43">
        <v>2</v>
      </c>
      <c r="K238" s="61" t="s">
        <v>279</v>
      </c>
      <c r="L238" s="76" t="s">
        <v>362</v>
      </c>
      <c r="M238" s="69" t="s">
        <v>286</v>
      </c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</row>
    <row r="239" spans="1:13" ht="11.25">
      <c r="A239" s="14"/>
      <c r="B239" s="33">
        <v>232</v>
      </c>
      <c r="C239" s="17" t="s">
        <v>208</v>
      </c>
      <c r="D239" s="4">
        <v>6</v>
      </c>
      <c r="E239" s="4" t="s">
        <v>4</v>
      </c>
      <c r="F239" s="34">
        <v>27.67</v>
      </c>
      <c r="G239" s="26"/>
      <c r="H239" s="8" t="str">
        <f t="shared" si="6"/>
        <v>-</v>
      </c>
      <c r="I239" s="12"/>
      <c r="J239" s="43">
        <v>2</v>
      </c>
      <c r="K239" s="61" t="s">
        <v>229</v>
      </c>
      <c r="L239" s="76" t="s">
        <v>362</v>
      </c>
      <c r="M239" s="69" t="s">
        <v>286</v>
      </c>
    </row>
    <row r="240" spans="1:13" ht="11.25">
      <c r="A240" s="14"/>
      <c r="B240" s="33">
        <v>233</v>
      </c>
      <c r="C240" s="17" t="s">
        <v>208</v>
      </c>
      <c r="D240" s="4">
        <v>6</v>
      </c>
      <c r="E240" s="4" t="s">
        <v>4</v>
      </c>
      <c r="F240" s="34">
        <v>27.8</v>
      </c>
      <c r="G240" s="26"/>
      <c r="H240" s="8" t="str">
        <f t="shared" si="6"/>
        <v>-</v>
      </c>
      <c r="I240" s="12"/>
      <c r="J240" s="43">
        <v>2</v>
      </c>
      <c r="K240" s="61" t="s">
        <v>172</v>
      </c>
      <c r="L240" s="76" t="s">
        <v>362</v>
      </c>
      <c r="M240" s="69" t="s">
        <v>286</v>
      </c>
    </row>
    <row r="241" spans="1:13" ht="11.25">
      <c r="A241" s="14"/>
      <c r="B241" s="33">
        <v>234</v>
      </c>
      <c r="C241" s="17" t="s">
        <v>208</v>
      </c>
      <c r="D241" s="4">
        <v>6</v>
      </c>
      <c r="E241" s="4" t="s">
        <v>4</v>
      </c>
      <c r="F241" s="34">
        <v>27.67</v>
      </c>
      <c r="G241" s="26"/>
      <c r="H241" s="8" t="str">
        <f t="shared" si="6"/>
        <v>-</v>
      </c>
      <c r="I241" s="12"/>
      <c r="J241" s="43">
        <v>2</v>
      </c>
      <c r="K241" s="61" t="s">
        <v>406</v>
      </c>
      <c r="L241" s="76" t="s">
        <v>362</v>
      </c>
      <c r="M241" s="69" t="s">
        <v>286</v>
      </c>
    </row>
    <row r="242" spans="1:13" ht="11.25">
      <c r="A242" s="14"/>
      <c r="B242" s="33">
        <v>235</v>
      </c>
      <c r="C242" s="17" t="s">
        <v>208</v>
      </c>
      <c r="D242" s="4">
        <v>6</v>
      </c>
      <c r="E242" s="4" t="s">
        <v>4</v>
      </c>
      <c r="F242" s="37">
        <v>40.32</v>
      </c>
      <c r="G242" s="26"/>
      <c r="H242" s="8" t="str">
        <f t="shared" si="6"/>
        <v>-</v>
      </c>
      <c r="I242" s="12"/>
      <c r="J242" s="43">
        <v>2</v>
      </c>
      <c r="K242" s="61" t="s">
        <v>280</v>
      </c>
      <c r="L242" s="76" t="s">
        <v>362</v>
      </c>
      <c r="M242" s="69" t="s">
        <v>286</v>
      </c>
    </row>
    <row r="243" spans="1:20" ht="11.25">
      <c r="A243" s="14"/>
      <c r="B243" s="33">
        <v>236</v>
      </c>
      <c r="C243" s="17" t="s">
        <v>208</v>
      </c>
      <c r="D243" s="4">
        <v>6</v>
      </c>
      <c r="E243" s="4" t="s">
        <v>5</v>
      </c>
      <c r="F243" s="37">
        <v>60.37</v>
      </c>
      <c r="G243" s="26"/>
      <c r="H243" s="8"/>
      <c r="I243" s="12"/>
      <c r="J243" s="43">
        <v>2</v>
      </c>
      <c r="K243" s="61" t="s">
        <v>173</v>
      </c>
      <c r="L243" s="76" t="s">
        <v>362</v>
      </c>
      <c r="M243" s="69" t="s">
        <v>286</v>
      </c>
      <c r="N243" s="14"/>
      <c r="O243" s="14"/>
      <c r="P243" s="14"/>
      <c r="Q243" s="14"/>
      <c r="R243" s="14"/>
      <c r="S243" s="14"/>
      <c r="T243" s="14"/>
    </row>
    <row r="244" spans="1:13" ht="11.25">
      <c r="A244" s="14"/>
      <c r="B244" s="33">
        <v>237</v>
      </c>
      <c r="C244" s="17" t="s">
        <v>208</v>
      </c>
      <c r="D244" s="4">
        <v>6</v>
      </c>
      <c r="E244" s="4" t="s">
        <v>6</v>
      </c>
      <c r="F244" s="37">
        <v>86.27</v>
      </c>
      <c r="G244" s="26"/>
      <c r="H244" s="8"/>
      <c r="I244" s="12"/>
      <c r="J244" s="43">
        <v>2</v>
      </c>
      <c r="K244" s="61" t="s">
        <v>396</v>
      </c>
      <c r="L244" s="76" t="s">
        <v>362</v>
      </c>
      <c r="M244" s="69" t="s">
        <v>286</v>
      </c>
    </row>
    <row r="245" spans="1:13" ht="11.25" customHeight="1">
      <c r="A245" s="14"/>
      <c r="B245" s="97">
        <v>238</v>
      </c>
      <c r="C245" s="17" t="s">
        <v>208</v>
      </c>
      <c r="D245" s="4">
        <v>7</v>
      </c>
      <c r="E245" s="4" t="s">
        <v>5</v>
      </c>
      <c r="F245" s="34">
        <v>66.41</v>
      </c>
      <c r="G245" s="26"/>
      <c r="H245" s="8"/>
      <c r="I245" s="12"/>
      <c r="J245" s="44"/>
      <c r="K245" s="62"/>
      <c r="L245" s="77"/>
      <c r="M245" s="67"/>
    </row>
    <row r="246" spans="1:13" ht="12" customHeight="1">
      <c r="A246" s="14"/>
      <c r="B246" s="33">
        <v>239</v>
      </c>
      <c r="C246" s="17" t="s">
        <v>208</v>
      </c>
      <c r="D246" s="4">
        <v>7</v>
      </c>
      <c r="E246" s="4" t="s">
        <v>4</v>
      </c>
      <c r="F246" s="34">
        <v>40.61</v>
      </c>
      <c r="G246" s="26">
        <v>44.5</v>
      </c>
      <c r="H246" s="8">
        <f>IF((F246&lt;&gt;0)*AND(G246&lt;&gt;0),F246-G246,"-")</f>
        <v>-3.8900000000000006</v>
      </c>
      <c r="I246" s="12">
        <v>111</v>
      </c>
      <c r="J246" s="44">
        <v>1</v>
      </c>
      <c r="K246" s="62" t="s">
        <v>125</v>
      </c>
      <c r="L246" s="77" t="s">
        <v>362</v>
      </c>
      <c r="M246" s="66" t="s">
        <v>209</v>
      </c>
    </row>
    <row r="247" spans="1:13" ht="11.25">
      <c r="A247" s="14"/>
      <c r="B247" s="33">
        <v>240</v>
      </c>
      <c r="C247" s="17" t="s">
        <v>208</v>
      </c>
      <c r="D247" s="4">
        <v>7</v>
      </c>
      <c r="E247" s="4" t="s">
        <v>4</v>
      </c>
      <c r="F247" s="34">
        <v>41.66</v>
      </c>
      <c r="G247" s="26"/>
      <c r="H247" s="8"/>
      <c r="I247" s="12"/>
      <c r="J247" s="43">
        <v>2</v>
      </c>
      <c r="K247" s="61" t="s">
        <v>174</v>
      </c>
      <c r="L247" s="76" t="s">
        <v>362</v>
      </c>
      <c r="M247" s="69" t="s">
        <v>286</v>
      </c>
    </row>
    <row r="248" spans="1:13" ht="11.25">
      <c r="A248" s="14"/>
      <c r="B248" s="33">
        <v>241</v>
      </c>
      <c r="C248" s="17" t="s">
        <v>208</v>
      </c>
      <c r="D248" s="4">
        <v>7</v>
      </c>
      <c r="E248" s="4" t="s">
        <v>4</v>
      </c>
      <c r="F248" s="34">
        <v>27.67</v>
      </c>
      <c r="G248" s="26"/>
      <c r="H248" s="8" t="str">
        <f t="shared" si="6"/>
        <v>-</v>
      </c>
      <c r="I248" s="12"/>
      <c r="J248" s="43">
        <v>2</v>
      </c>
      <c r="K248" s="61" t="s">
        <v>300</v>
      </c>
      <c r="L248" s="76" t="s">
        <v>362</v>
      </c>
      <c r="M248" s="69" t="s">
        <v>286</v>
      </c>
    </row>
    <row r="249" spans="1:13" ht="11.25">
      <c r="A249" s="14"/>
      <c r="B249" s="33">
        <v>242</v>
      </c>
      <c r="C249" s="17" t="s">
        <v>208</v>
      </c>
      <c r="D249" s="4">
        <v>7</v>
      </c>
      <c r="E249" s="4" t="s">
        <v>4</v>
      </c>
      <c r="F249" s="34">
        <v>27.8</v>
      </c>
      <c r="G249" s="26"/>
      <c r="H249" s="8" t="str">
        <f t="shared" si="6"/>
        <v>-</v>
      </c>
      <c r="I249" s="12"/>
      <c r="J249" s="43">
        <v>2</v>
      </c>
      <c r="K249" s="61" t="s">
        <v>301</v>
      </c>
      <c r="L249" s="76" t="s">
        <v>362</v>
      </c>
      <c r="M249" s="69" t="s">
        <v>286</v>
      </c>
    </row>
    <row r="250" spans="1:13" ht="11.25">
      <c r="A250" s="14"/>
      <c r="B250" s="33">
        <v>243</v>
      </c>
      <c r="C250" s="17" t="s">
        <v>208</v>
      </c>
      <c r="D250" s="4">
        <v>7</v>
      </c>
      <c r="E250" s="4" t="s">
        <v>4</v>
      </c>
      <c r="F250" s="34">
        <v>27.67</v>
      </c>
      <c r="G250" s="26"/>
      <c r="H250" s="8" t="str">
        <f t="shared" si="6"/>
        <v>-</v>
      </c>
      <c r="I250" s="12"/>
      <c r="J250" s="43">
        <v>2</v>
      </c>
      <c r="K250" s="61" t="s">
        <v>311</v>
      </c>
      <c r="L250" s="76" t="s">
        <v>362</v>
      </c>
      <c r="M250" s="69" t="s">
        <v>286</v>
      </c>
    </row>
    <row r="251" spans="1:13" ht="11.25">
      <c r="A251" s="14"/>
      <c r="B251" s="33">
        <v>244</v>
      </c>
      <c r="C251" s="17" t="s">
        <v>208</v>
      </c>
      <c r="D251" s="4">
        <v>7</v>
      </c>
      <c r="E251" s="4" t="s">
        <v>4</v>
      </c>
      <c r="F251" s="37">
        <v>40.32</v>
      </c>
      <c r="G251" s="26"/>
      <c r="H251" s="8"/>
      <c r="I251" s="12"/>
      <c r="J251" s="43">
        <v>2</v>
      </c>
      <c r="K251" s="61" t="s">
        <v>175</v>
      </c>
      <c r="L251" s="76" t="s">
        <v>362</v>
      </c>
      <c r="M251" s="69" t="s">
        <v>286</v>
      </c>
    </row>
    <row r="252" spans="1:13" ht="11.25">
      <c r="A252" s="14"/>
      <c r="B252" s="33">
        <v>245</v>
      </c>
      <c r="C252" s="17" t="s">
        <v>208</v>
      </c>
      <c r="D252" s="4">
        <v>7</v>
      </c>
      <c r="E252" s="4" t="s">
        <v>5</v>
      </c>
      <c r="F252" s="37">
        <v>60.37</v>
      </c>
      <c r="G252" s="26"/>
      <c r="H252" s="8"/>
      <c r="I252" s="12"/>
      <c r="J252" s="43">
        <v>2</v>
      </c>
      <c r="K252" s="61" t="s">
        <v>401</v>
      </c>
      <c r="L252" s="76" t="s">
        <v>362</v>
      </c>
      <c r="M252" s="69" t="s">
        <v>286</v>
      </c>
    </row>
    <row r="253" spans="1:13" ht="13.5" customHeight="1">
      <c r="A253" s="14"/>
      <c r="B253" s="33">
        <v>246</v>
      </c>
      <c r="C253" s="17" t="s">
        <v>208</v>
      </c>
      <c r="D253" s="4">
        <v>7</v>
      </c>
      <c r="E253" s="4" t="s">
        <v>6</v>
      </c>
      <c r="F253" s="37">
        <v>86.27</v>
      </c>
      <c r="G253" s="26">
        <v>103.9</v>
      </c>
      <c r="H253" s="8">
        <f t="shared" si="6"/>
        <v>-17.63000000000001</v>
      </c>
      <c r="I253" s="12">
        <v>14</v>
      </c>
      <c r="J253" s="44">
        <v>1</v>
      </c>
      <c r="K253" s="62" t="s">
        <v>56</v>
      </c>
      <c r="L253" s="77" t="s">
        <v>362</v>
      </c>
      <c r="M253" s="66" t="s">
        <v>209</v>
      </c>
    </row>
    <row r="254" spans="1:13" ht="12.75" customHeight="1">
      <c r="A254" s="14"/>
      <c r="B254" s="33">
        <v>247</v>
      </c>
      <c r="C254" s="17" t="s">
        <v>208</v>
      </c>
      <c r="D254" s="4">
        <v>8</v>
      </c>
      <c r="E254" s="4" t="s">
        <v>5</v>
      </c>
      <c r="F254" s="34">
        <v>66.41</v>
      </c>
      <c r="G254" s="26">
        <v>64.28</v>
      </c>
      <c r="H254" s="8">
        <f>IF((F254&lt;&gt;0)*AND(G254&lt;&gt;0),F254-G254,"-")</f>
        <v>2.1299999999999955</v>
      </c>
      <c r="I254" s="12">
        <v>14</v>
      </c>
      <c r="J254" s="44">
        <v>1</v>
      </c>
      <c r="K254" s="62" t="s">
        <v>20</v>
      </c>
      <c r="L254" s="77" t="s">
        <v>362</v>
      </c>
      <c r="M254" s="66" t="s">
        <v>209</v>
      </c>
    </row>
    <row r="255" spans="1:13" ht="11.25">
      <c r="A255" s="14"/>
      <c r="B255" s="33">
        <v>248</v>
      </c>
      <c r="C255" s="17" t="s">
        <v>208</v>
      </c>
      <c r="D255" s="4">
        <v>8</v>
      </c>
      <c r="E255" s="4" t="s">
        <v>4</v>
      </c>
      <c r="F255" s="34">
        <v>40.61</v>
      </c>
      <c r="G255" s="26">
        <v>50.4</v>
      </c>
      <c r="H255" s="8">
        <f>IF((F255&lt;&gt;0)*AND(G255&lt;&gt;0),F255-G255,"-")</f>
        <v>-9.79</v>
      </c>
      <c r="I255" s="12">
        <v>120</v>
      </c>
      <c r="J255" s="44">
        <v>1</v>
      </c>
      <c r="K255" s="62" t="s">
        <v>9</v>
      </c>
      <c r="L255" s="77" t="s">
        <v>362</v>
      </c>
      <c r="M255" s="66" t="s">
        <v>209</v>
      </c>
    </row>
    <row r="256" spans="1:13" ht="11.25">
      <c r="A256" s="14"/>
      <c r="B256" s="33">
        <v>249</v>
      </c>
      <c r="C256" s="17" t="s">
        <v>208</v>
      </c>
      <c r="D256" s="4">
        <v>8</v>
      </c>
      <c r="E256" s="4" t="s">
        <v>4</v>
      </c>
      <c r="F256" s="34">
        <v>41.66</v>
      </c>
      <c r="G256" s="26"/>
      <c r="H256" s="8"/>
      <c r="I256" s="12"/>
      <c r="J256" s="43">
        <v>2</v>
      </c>
      <c r="K256" s="61" t="s">
        <v>369</v>
      </c>
      <c r="L256" s="76" t="s">
        <v>362</v>
      </c>
      <c r="M256" s="69" t="s">
        <v>286</v>
      </c>
    </row>
    <row r="257" spans="1:13" ht="11.25">
      <c r="A257" s="14"/>
      <c r="B257" s="33">
        <v>250</v>
      </c>
      <c r="C257" s="17" t="s">
        <v>208</v>
      </c>
      <c r="D257" s="4">
        <v>8</v>
      </c>
      <c r="E257" s="4" t="s">
        <v>4</v>
      </c>
      <c r="F257" s="34">
        <v>27.67</v>
      </c>
      <c r="G257" s="26"/>
      <c r="H257" s="8" t="str">
        <f t="shared" si="6"/>
        <v>-</v>
      </c>
      <c r="I257" s="12"/>
      <c r="J257" s="43">
        <v>2</v>
      </c>
      <c r="K257" s="61" t="s">
        <v>390</v>
      </c>
      <c r="L257" s="76" t="s">
        <v>362</v>
      </c>
      <c r="M257" s="69" t="s">
        <v>286</v>
      </c>
    </row>
    <row r="258" spans="1:13" ht="11.25">
      <c r="A258" s="14"/>
      <c r="B258" s="33">
        <v>251</v>
      </c>
      <c r="C258" s="17" t="s">
        <v>208</v>
      </c>
      <c r="D258" s="4">
        <v>8</v>
      </c>
      <c r="E258" s="4" t="s">
        <v>4</v>
      </c>
      <c r="F258" s="34">
        <v>27.8</v>
      </c>
      <c r="G258" s="26"/>
      <c r="H258" s="8" t="str">
        <f t="shared" si="6"/>
        <v>-</v>
      </c>
      <c r="I258" s="12"/>
      <c r="J258" s="43">
        <v>2</v>
      </c>
      <c r="K258" s="61" t="s">
        <v>176</v>
      </c>
      <c r="L258" s="76" t="s">
        <v>362</v>
      </c>
      <c r="M258" s="69" t="s">
        <v>286</v>
      </c>
    </row>
    <row r="259" spans="1:13" ht="11.25">
      <c r="A259" s="14"/>
      <c r="B259" s="33">
        <v>252</v>
      </c>
      <c r="C259" s="17" t="s">
        <v>208</v>
      </c>
      <c r="D259" s="4">
        <v>8</v>
      </c>
      <c r="E259" s="4" t="s">
        <v>4</v>
      </c>
      <c r="F259" s="34">
        <v>27.67</v>
      </c>
      <c r="G259" s="26"/>
      <c r="H259" s="8" t="str">
        <f t="shared" si="6"/>
        <v>-</v>
      </c>
      <c r="I259" s="12"/>
      <c r="J259" s="43">
        <v>2</v>
      </c>
      <c r="K259" s="61" t="s">
        <v>238</v>
      </c>
      <c r="L259" s="76" t="s">
        <v>362</v>
      </c>
      <c r="M259" s="69" t="s">
        <v>286</v>
      </c>
    </row>
    <row r="260" spans="1:13" ht="11.25">
      <c r="A260" s="14"/>
      <c r="B260" s="33">
        <v>253</v>
      </c>
      <c r="C260" s="17" t="s">
        <v>208</v>
      </c>
      <c r="D260" s="4">
        <v>8</v>
      </c>
      <c r="E260" s="4" t="s">
        <v>4</v>
      </c>
      <c r="F260" s="37">
        <v>40.32</v>
      </c>
      <c r="G260" s="26"/>
      <c r="H260" s="8" t="str">
        <f t="shared" si="6"/>
        <v>-</v>
      </c>
      <c r="I260" s="12"/>
      <c r="J260" s="43">
        <v>2</v>
      </c>
      <c r="K260" s="61" t="s">
        <v>213</v>
      </c>
      <c r="L260" s="76" t="s">
        <v>362</v>
      </c>
      <c r="M260" s="69" t="s">
        <v>286</v>
      </c>
    </row>
    <row r="261" spans="1:13" ht="11.25">
      <c r="A261" s="14"/>
      <c r="B261" s="33">
        <v>254</v>
      </c>
      <c r="C261" s="17" t="s">
        <v>208</v>
      </c>
      <c r="D261" s="4">
        <v>8</v>
      </c>
      <c r="E261" s="4" t="s">
        <v>5</v>
      </c>
      <c r="F261" s="37">
        <v>60.37</v>
      </c>
      <c r="G261" s="26"/>
      <c r="H261" s="8"/>
      <c r="I261" s="12"/>
      <c r="J261" s="43">
        <v>2</v>
      </c>
      <c r="K261" s="61" t="s">
        <v>259</v>
      </c>
      <c r="L261" s="76" t="s">
        <v>362</v>
      </c>
      <c r="M261" s="69" t="s">
        <v>286</v>
      </c>
    </row>
    <row r="262" spans="1:13" ht="11.25">
      <c r="A262" s="14"/>
      <c r="B262" s="85">
        <v>255</v>
      </c>
      <c r="C262" s="86" t="s">
        <v>208</v>
      </c>
      <c r="D262" s="87">
        <v>8</v>
      </c>
      <c r="E262" s="87" t="s">
        <v>6</v>
      </c>
      <c r="F262" s="104">
        <v>86.27</v>
      </c>
      <c r="G262" s="26">
        <v>103.9</v>
      </c>
      <c r="H262" s="8">
        <f>F262-G262</f>
        <v>-17.63000000000001</v>
      </c>
      <c r="I262" s="12">
        <v>39</v>
      </c>
      <c r="J262" s="44">
        <v>1</v>
      </c>
      <c r="K262" s="62" t="s">
        <v>99</v>
      </c>
      <c r="L262" s="77" t="s">
        <v>362</v>
      </c>
      <c r="M262" s="66" t="s">
        <v>209</v>
      </c>
    </row>
    <row r="263" spans="1:13" ht="12" customHeight="1">
      <c r="A263" s="14"/>
      <c r="B263" s="33">
        <v>256</v>
      </c>
      <c r="C263" s="17" t="s">
        <v>208</v>
      </c>
      <c r="D263" s="4">
        <v>9</v>
      </c>
      <c r="E263" s="4" t="s">
        <v>5</v>
      </c>
      <c r="F263" s="34">
        <v>66.41</v>
      </c>
      <c r="G263" s="26">
        <v>77.3</v>
      </c>
      <c r="H263" s="8">
        <f>IF((F263&lt;&gt;0)*AND(G263&lt;&gt;0),F263-G263,"-")</f>
        <v>-10.89</v>
      </c>
      <c r="I263" s="12">
        <v>115</v>
      </c>
      <c r="J263" s="44">
        <v>1</v>
      </c>
      <c r="K263" s="62" t="s">
        <v>19</v>
      </c>
      <c r="L263" s="77" t="s">
        <v>362</v>
      </c>
      <c r="M263" s="66" t="s">
        <v>209</v>
      </c>
    </row>
    <row r="264" spans="1:13" ht="11.25">
      <c r="A264" s="14"/>
      <c r="B264" s="33">
        <v>257</v>
      </c>
      <c r="C264" s="17" t="s">
        <v>208</v>
      </c>
      <c r="D264" s="4">
        <v>9</v>
      </c>
      <c r="E264" s="4" t="s">
        <v>4</v>
      </c>
      <c r="F264" s="34">
        <v>40.61</v>
      </c>
      <c r="G264" s="26">
        <v>46.8</v>
      </c>
      <c r="H264" s="8">
        <f>IF((F264&lt;&gt;0)*AND(G264&lt;&gt;0),F264-G264,"-")</f>
        <v>-6.189999999999998</v>
      </c>
      <c r="I264" s="12">
        <v>123</v>
      </c>
      <c r="J264" s="44">
        <v>1</v>
      </c>
      <c r="K264" s="62" t="s">
        <v>108</v>
      </c>
      <c r="L264" s="77" t="s">
        <v>362</v>
      </c>
      <c r="M264" s="66" t="s">
        <v>209</v>
      </c>
    </row>
    <row r="265" spans="1:13" ht="11.25">
      <c r="A265" s="14"/>
      <c r="B265" s="33">
        <v>258</v>
      </c>
      <c r="C265" s="17" t="s">
        <v>208</v>
      </c>
      <c r="D265" s="4">
        <v>9</v>
      </c>
      <c r="E265" s="4" t="s">
        <v>4</v>
      </c>
      <c r="F265" s="34">
        <v>41.66</v>
      </c>
      <c r="G265" s="26"/>
      <c r="H265" s="8"/>
      <c r="I265" s="12"/>
      <c r="J265" s="43">
        <v>2</v>
      </c>
      <c r="K265" s="61" t="s">
        <v>177</v>
      </c>
      <c r="L265" s="76" t="s">
        <v>362</v>
      </c>
      <c r="M265" s="69" t="s">
        <v>286</v>
      </c>
    </row>
    <row r="266" spans="1:13" ht="11.25">
      <c r="A266" s="14"/>
      <c r="B266" s="33">
        <v>259</v>
      </c>
      <c r="C266" s="17" t="s">
        <v>208</v>
      </c>
      <c r="D266" s="4">
        <v>9</v>
      </c>
      <c r="E266" s="4" t="s">
        <v>4</v>
      </c>
      <c r="F266" s="34">
        <v>27.67</v>
      </c>
      <c r="G266" s="26"/>
      <c r="H266" s="8" t="str">
        <f t="shared" si="6"/>
        <v>-</v>
      </c>
      <c r="I266" s="12"/>
      <c r="J266" s="43">
        <v>2</v>
      </c>
      <c r="K266" s="61" t="s">
        <v>246</v>
      </c>
      <c r="L266" s="76" t="s">
        <v>362</v>
      </c>
      <c r="M266" s="69" t="s">
        <v>286</v>
      </c>
    </row>
    <row r="267" spans="1:13" ht="11.25">
      <c r="A267" s="14"/>
      <c r="B267" s="33">
        <v>260</v>
      </c>
      <c r="C267" s="17" t="s">
        <v>208</v>
      </c>
      <c r="D267" s="4">
        <v>9</v>
      </c>
      <c r="E267" s="4" t="s">
        <v>4</v>
      </c>
      <c r="F267" s="34">
        <v>27.8</v>
      </c>
      <c r="G267" s="26"/>
      <c r="H267" s="8" t="str">
        <f t="shared" si="6"/>
        <v>-</v>
      </c>
      <c r="I267" s="12"/>
      <c r="J267" s="43">
        <v>2</v>
      </c>
      <c r="K267" s="61" t="s">
        <v>212</v>
      </c>
      <c r="L267" s="76" t="s">
        <v>362</v>
      </c>
      <c r="M267" s="69" t="s">
        <v>286</v>
      </c>
    </row>
    <row r="268" spans="1:13" ht="11.25">
      <c r="A268" s="14"/>
      <c r="B268" s="97">
        <v>261</v>
      </c>
      <c r="C268" s="17" t="s">
        <v>208</v>
      </c>
      <c r="D268" s="4">
        <v>9</v>
      </c>
      <c r="E268" s="4" t="s">
        <v>4</v>
      </c>
      <c r="F268" s="34">
        <v>27.67</v>
      </c>
      <c r="G268" s="26"/>
      <c r="H268" s="8" t="str">
        <f t="shared" si="6"/>
        <v>-</v>
      </c>
      <c r="I268" s="12"/>
      <c r="J268" s="43">
        <v>2</v>
      </c>
      <c r="K268" s="61" t="s">
        <v>321</v>
      </c>
      <c r="L268" s="82"/>
      <c r="M268" s="67" t="s">
        <v>349</v>
      </c>
    </row>
    <row r="269" spans="1:13" ht="11.25">
      <c r="A269" s="14"/>
      <c r="B269" s="33">
        <v>262</v>
      </c>
      <c r="C269" s="17" t="s">
        <v>208</v>
      </c>
      <c r="D269" s="4">
        <v>9</v>
      </c>
      <c r="E269" s="4" t="s">
        <v>4</v>
      </c>
      <c r="F269" s="37">
        <v>40.32</v>
      </c>
      <c r="G269" s="26"/>
      <c r="H269" s="8"/>
      <c r="I269" s="12"/>
      <c r="J269" s="43">
        <v>2</v>
      </c>
      <c r="K269" s="61" t="s">
        <v>281</v>
      </c>
      <c r="L269" s="76" t="s">
        <v>362</v>
      </c>
      <c r="M269" s="69" t="s">
        <v>286</v>
      </c>
    </row>
    <row r="270" spans="1:13" ht="11.25">
      <c r="A270" s="14"/>
      <c r="B270" s="33">
        <v>263</v>
      </c>
      <c r="C270" s="17" t="s">
        <v>208</v>
      </c>
      <c r="D270" s="4">
        <v>9</v>
      </c>
      <c r="E270" s="4" t="s">
        <v>5</v>
      </c>
      <c r="F270" s="37">
        <v>60.37</v>
      </c>
      <c r="G270" s="26"/>
      <c r="H270" s="8"/>
      <c r="I270" s="12"/>
      <c r="J270" s="43">
        <v>2</v>
      </c>
      <c r="K270" s="61" t="s">
        <v>178</v>
      </c>
      <c r="L270" s="76" t="s">
        <v>362</v>
      </c>
      <c r="M270" s="69" t="s">
        <v>286</v>
      </c>
    </row>
    <row r="271" spans="1:13" ht="11.25">
      <c r="A271" s="14"/>
      <c r="B271" s="97">
        <v>264</v>
      </c>
      <c r="C271" s="17" t="s">
        <v>208</v>
      </c>
      <c r="D271" s="4">
        <v>9</v>
      </c>
      <c r="E271" s="4" t="s">
        <v>6</v>
      </c>
      <c r="F271" s="37">
        <v>86.27</v>
      </c>
      <c r="G271" s="26">
        <v>86.6</v>
      </c>
      <c r="H271" s="8">
        <f>IF((F271&lt;&gt;0)*AND(G271&lt;&gt;0),F271-G271,"-")</f>
        <v>-0.3299999999999983</v>
      </c>
      <c r="I271" s="12">
        <v>84</v>
      </c>
      <c r="J271" s="44">
        <v>1</v>
      </c>
      <c r="K271" s="63" t="s">
        <v>307</v>
      </c>
      <c r="L271" s="77"/>
      <c r="M271" s="67" t="s">
        <v>130</v>
      </c>
    </row>
    <row r="272" spans="1:13" ht="13.5" customHeight="1">
      <c r="A272" s="14"/>
      <c r="B272" s="33">
        <v>265</v>
      </c>
      <c r="C272" s="17" t="s">
        <v>208</v>
      </c>
      <c r="D272" s="4">
        <v>10</v>
      </c>
      <c r="E272" s="4" t="s">
        <v>5</v>
      </c>
      <c r="F272" s="34">
        <v>66.41</v>
      </c>
      <c r="G272" s="26">
        <v>50.2</v>
      </c>
      <c r="H272" s="8">
        <f>IF((F272&lt;&gt;0)*AND(G272&lt;&gt;0),F272-G272,"-")</f>
        <v>16.209999999999994</v>
      </c>
      <c r="I272" s="12">
        <v>26</v>
      </c>
      <c r="J272" s="44">
        <v>1</v>
      </c>
      <c r="K272" s="62" t="s">
        <v>118</v>
      </c>
      <c r="L272" s="16" t="s">
        <v>362</v>
      </c>
      <c r="M272" s="66" t="s">
        <v>209</v>
      </c>
    </row>
    <row r="273" spans="1:13" ht="11.25">
      <c r="A273" s="14"/>
      <c r="B273" s="33">
        <v>266</v>
      </c>
      <c r="C273" s="17" t="s">
        <v>208</v>
      </c>
      <c r="D273" s="4">
        <v>10</v>
      </c>
      <c r="E273" s="4" t="s">
        <v>4</v>
      </c>
      <c r="F273" s="34">
        <v>40.6</v>
      </c>
      <c r="G273" s="26">
        <v>44.5</v>
      </c>
      <c r="H273" s="8">
        <f>IF((F273&lt;&gt;0)*AND(G273&lt;&gt;0),F273-G273,"-")</f>
        <v>-3.8999999999999986</v>
      </c>
      <c r="I273" s="12">
        <v>125</v>
      </c>
      <c r="J273" s="44">
        <v>1</v>
      </c>
      <c r="K273" s="62" t="s">
        <v>16</v>
      </c>
      <c r="L273" s="78" t="s">
        <v>362</v>
      </c>
      <c r="M273" s="66" t="s">
        <v>209</v>
      </c>
    </row>
    <row r="274" spans="1:13" ht="11.25">
      <c r="A274" s="14"/>
      <c r="B274" s="33">
        <v>267</v>
      </c>
      <c r="C274" s="17" t="s">
        <v>208</v>
      </c>
      <c r="D274" s="4">
        <v>10</v>
      </c>
      <c r="E274" s="4" t="s">
        <v>4</v>
      </c>
      <c r="F274" s="34">
        <v>40.27</v>
      </c>
      <c r="G274" s="26"/>
      <c r="H274" s="8"/>
      <c r="I274" s="12"/>
      <c r="J274" s="43">
        <v>2</v>
      </c>
      <c r="K274" s="61" t="s">
        <v>344</v>
      </c>
      <c r="L274" s="76" t="s">
        <v>362</v>
      </c>
      <c r="M274" s="69" t="s">
        <v>286</v>
      </c>
    </row>
    <row r="275" spans="1:13" ht="11.25">
      <c r="A275" s="14"/>
      <c r="B275" s="33">
        <v>268</v>
      </c>
      <c r="C275" s="17" t="s">
        <v>208</v>
      </c>
      <c r="D275" s="4">
        <v>10</v>
      </c>
      <c r="E275" s="4" t="s">
        <v>4</v>
      </c>
      <c r="F275" s="34">
        <v>27.67</v>
      </c>
      <c r="G275" s="26"/>
      <c r="H275" s="8" t="str">
        <f aca="true" t="shared" si="7" ref="H275:H336">IF((F275&lt;&gt;0)*AND(G275&lt;&gt;0),F275-G275,"-")</f>
        <v>-</v>
      </c>
      <c r="I275" s="12"/>
      <c r="J275" s="43">
        <v>2</v>
      </c>
      <c r="K275" s="61" t="s">
        <v>337</v>
      </c>
      <c r="L275" s="76" t="s">
        <v>362</v>
      </c>
      <c r="M275" s="69" t="s">
        <v>286</v>
      </c>
    </row>
    <row r="276" spans="1:13" ht="11.25">
      <c r="A276" s="14"/>
      <c r="B276" s="33">
        <v>269</v>
      </c>
      <c r="C276" s="17" t="s">
        <v>208</v>
      </c>
      <c r="D276" s="4">
        <v>10</v>
      </c>
      <c r="E276" s="4" t="s">
        <v>4</v>
      </c>
      <c r="F276" s="34">
        <v>27.8</v>
      </c>
      <c r="G276" s="26"/>
      <c r="H276" s="8" t="str">
        <f t="shared" si="7"/>
        <v>-</v>
      </c>
      <c r="I276" s="12"/>
      <c r="J276" s="43">
        <v>2</v>
      </c>
      <c r="K276" s="61" t="s">
        <v>179</v>
      </c>
      <c r="L276" s="76" t="s">
        <v>362</v>
      </c>
      <c r="M276" s="69" t="s">
        <v>286</v>
      </c>
    </row>
    <row r="277" spans="1:13" ht="11.25">
      <c r="A277" s="14"/>
      <c r="B277" s="33">
        <v>270</v>
      </c>
      <c r="C277" s="17" t="s">
        <v>208</v>
      </c>
      <c r="D277" s="4">
        <v>10</v>
      </c>
      <c r="E277" s="4" t="s">
        <v>4</v>
      </c>
      <c r="F277" s="34">
        <v>27.67</v>
      </c>
      <c r="G277" s="26"/>
      <c r="H277" s="8" t="str">
        <f t="shared" si="7"/>
        <v>-</v>
      </c>
      <c r="I277" s="12"/>
      <c r="J277" s="43">
        <v>2</v>
      </c>
      <c r="K277" s="61" t="s">
        <v>399</v>
      </c>
      <c r="L277" s="76" t="s">
        <v>362</v>
      </c>
      <c r="M277" s="69" t="s">
        <v>286</v>
      </c>
    </row>
    <row r="278" spans="1:13" ht="11.25">
      <c r="A278" s="14"/>
      <c r="B278" s="33">
        <v>271</v>
      </c>
      <c r="C278" s="17" t="s">
        <v>208</v>
      </c>
      <c r="D278" s="4">
        <v>10</v>
      </c>
      <c r="E278" s="4" t="s">
        <v>4</v>
      </c>
      <c r="F278" s="37">
        <v>41.37</v>
      </c>
      <c r="G278" s="26"/>
      <c r="H278" s="8" t="str">
        <f t="shared" si="7"/>
        <v>-</v>
      </c>
      <c r="I278" s="12"/>
      <c r="J278" s="43">
        <v>2</v>
      </c>
      <c r="K278" s="61" t="s">
        <v>180</v>
      </c>
      <c r="L278" s="76" t="s">
        <v>362</v>
      </c>
      <c r="M278" s="69" t="s">
        <v>286</v>
      </c>
    </row>
    <row r="279" spans="1:13" ht="11.25">
      <c r="A279" s="14"/>
      <c r="B279" s="33">
        <v>272</v>
      </c>
      <c r="C279" s="17" t="s">
        <v>208</v>
      </c>
      <c r="D279" s="4">
        <v>10</v>
      </c>
      <c r="E279" s="4" t="s">
        <v>5</v>
      </c>
      <c r="F279" s="37">
        <v>64.38</v>
      </c>
      <c r="G279" s="26"/>
      <c r="H279" s="8" t="str">
        <f t="shared" si="7"/>
        <v>-</v>
      </c>
      <c r="I279" s="12"/>
      <c r="J279" s="43">
        <v>2</v>
      </c>
      <c r="K279" s="61" t="s">
        <v>211</v>
      </c>
      <c r="L279" s="76" t="s">
        <v>362</v>
      </c>
      <c r="M279" s="69" t="s">
        <v>286</v>
      </c>
    </row>
    <row r="280" spans="1:13" ht="22.5">
      <c r="A280" s="14"/>
      <c r="B280" s="98">
        <v>273</v>
      </c>
      <c r="C280" s="18" t="s">
        <v>208</v>
      </c>
      <c r="D280" s="10">
        <v>10</v>
      </c>
      <c r="E280" s="10" t="s">
        <v>6</v>
      </c>
      <c r="F280" s="37">
        <v>86.27</v>
      </c>
      <c r="G280" s="26">
        <v>86.6</v>
      </c>
      <c r="H280" s="8">
        <f>IF((F280&lt;&gt;0)*AND(G280&lt;&gt;0),F280-G280,"-")</f>
        <v>-0.3299999999999983</v>
      </c>
      <c r="I280" s="12">
        <v>88</v>
      </c>
      <c r="J280" s="44">
        <v>1</v>
      </c>
      <c r="K280" s="62" t="s">
        <v>308</v>
      </c>
      <c r="L280" s="77"/>
      <c r="M280" s="66" t="s">
        <v>309</v>
      </c>
    </row>
    <row r="281" spans="1:13" ht="12.75" customHeight="1">
      <c r="A281" s="14"/>
      <c r="B281" s="85">
        <v>274</v>
      </c>
      <c r="C281" s="86" t="s">
        <v>208</v>
      </c>
      <c r="D281" s="87">
        <v>11</v>
      </c>
      <c r="E281" s="87" t="s">
        <v>5</v>
      </c>
      <c r="F281" s="34">
        <v>66.41</v>
      </c>
      <c r="G281" s="26">
        <v>65.59</v>
      </c>
      <c r="H281" s="8">
        <f>IF((F281&lt;&gt;0)*AND(G281&lt;&gt;0),F281-G281,"-")</f>
        <v>0.8199999999999932</v>
      </c>
      <c r="I281" s="12">
        <v>71</v>
      </c>
      <c r="J281" s="44">
        <v>1</v>
      </c>
      <c r="K281" s="62" t="s">
        <v>27</v>
      </c>
      <c r="L281" s="77" t="s">
        <v>362</v>
      </c>
      <c r="M281" s="66" t="s">
        <v>209</v>
      </c>
    </row>
    <row r="282" spans="1:13" ht="11.25">
      <c r="A282" s="14"/>
      <c r="B282" s="33">
        <v>275</v>
      </c>
      <c r="C282" s="17" t="s">
        <v>208</v>
      </c>
      <c r="D282" s="4">
        <v>11</v>
      </c>
      <c r="E282" s="4" t="s">
        <v>4</v>
      </c>
      <c r="F282" s="34">
        <v>40.6</v>
      </c>
      <c r="G282" s="26">
        <v>44.5</v>
      </c>
      <c r="H282" s="8">
        <f>IF((F282&lt;&gt;0)*AND(G282&lt;&gt;0),F282-G282,"-")</f>
        <v>-3.8999999999999986</v>
      </c>
      <c r="I282" s="12">
        <v>139</v>
      </c>
      <c r="J282" s="44">
        <v>1</v>
      </c>
      <c r="K282" s="62" t="s">
        <v>67</v>
      </c>
      <c r="L282" s="77" t="s">
        <v>362</v>
      </c>
      <c r="M282" s="66" t="s">
        <v>209</v>
      </c>
    </row>
    <row r="283" spans="1:13" ht="11.25">
      <c r="A283" s="14"/>
      <c r="B283" s="33">
        <v>276</v>
      </c>
      <c r="C283" s="17" t="s">
        <v>208</v>
      </c>
      <c r="D283" s="4">
        <v>11</v>
      </c>
      <c r="E283" s="4" t="s">
        <v>4</v>
      </c>
      <c r="F283" s="34">
        <v>40.27</v>
      </c>
      <c r="G283" s="26"/>
      <c r="H283" s="8" t="str">
        <f t="shared" si="7"/>
        <v>-</v>
      </c>
      <c r="I283" s="12"/>
      <c r="J283" s="43">
        <v>2</v>
      </c>
      <c r="K283" s="61" t="s">
        <v>257</v>
      </c>
      <c r="L283" s="76" t="s">
        <v>362</v>
      </c>
      <c r="M283" s="69" t="s">
        <v>286</v>
      </c>
    </row>
    <row r="284" spans="1:13" ht="11.25">
      <c r="A284" s="14"/>
      <c r="B284" s="33">
        <v>277</v>
      </c>
      <c r="C284" s="17" t="s">
        <v>208</v>
      </c>
      <c r="D284" s="4">
        <v>11</v>
      </c>
      <c r="E284" s="4" t="s">
        <v>4</v>
      </c>
      <c r="F284" s="34">
        <v>27.67</v>
      </c>
      <c r="G284" s="26"/>
      <c r="H284" s="8" t="str">
        <f t="shared" si="7"/>
        <v>-</v>
      </c>
      <c r="I284" s="12"/>
      <c r="J284" s="43">
        <v>2</v>
      </c>
      <c r="K284" s="61" t="s">
        <v>290</v>
      </c>
      <c r="L284" s="76" t="s">
        <v>362</v>
      </c>
      <c r="M284" s="69" t="s">
        <v>286</v>
      </c>
    </row>
    <row r="285" spans="1:13" ht="11.25">
      <c r="A285" s="14"/>
      <c r="B285" s="33">
        <v>278</v>
      </c>
      <c r="C285" s="17" t="s">
        <v>208</v>
      </c>
      <c r="D285" s="4">
        <v>11</v>
      </c>
      <c r="E285" s="4" t="s">
        <v>4</v>
      </c>
      <c r="F285" s="34">
        <v>27.8</v>
      </c>
      <c r="G285" s="26"/>
      <c r="H285" s="8" t="str">
        <f t="shared" si="7"/>
        <v>-</v>
      </c>
      <c r="I285" s="12"/>
      <c r="J285" s="43">
        <v>2</v>
      </c>
      <c r="K285" s="61" t="s">
        <v>241</v>
      </c>
      <c r="L285" s="76" t="s">
        <v>362</v>
      </c>
      <c r="M285" s="69" t="s">
        <v>286</v>
      </c>
    </row>
    <row r="286" spans="1:13" ht="11.25">
      <c r="A286" s="14"/>
      <c r="B286" s="33">
        <v>279</v>
      </c>
      <c r="C286" s="17" t="s">
        <v>208</v>
      </c>
      <c r="D286" s="4">
        <v>11</v>
      </c>
      <c r="E286" s="4" t="s">
        <v>4</v>
      </c>
      <c r="F286" s="34">
        <v>27.67</v>
      </c>
      <c r="G286" s="26"/>
      <c r="H286" s="8" t="str">
        <f t="shared" si="7"/>
        <v>-</v>
      </c>
      <c r="I286" s="12"/>
      <c r="J286" s="43">
        <v>2</v>
      </c>
      <c r="K286" s="61" t="s">
        <v>241</v>
      </c>
      <c r="L286" s="76" t="s">
        <v>362</v>
      </c>
      <c r="M286" s="69" t="s">
        <v>286</v>
      </c>
    </row>
    <row r="287" spans="1:13" ht="11.25">
      <c r="A287" s="14"/>
      <c r="B287" s="33">
        <v>280</v>
      </c>
      <c r="C287" s="17" t="s">
        <v>208</v>
      </c>
      <c r="D287" s="4">
        <v>11</v>
      </c>
      <c r="E287" s="4" t="s">
        <v>4</v>
      </c>
      <c r="F287" s="37">
        <v>41.37</v>
      </c>
      <c r="G287" s="26"/>
      <c r="H287" s="8"/>
      <c r="I287" s="12"/>
      <c r="J287" s="43">
        <v>2</v>
      </c>
      <c r="K287" s="61" t="s">
        <v>215</v>
      </c>
      <c r="L287" s="76" t="s">
        <v>362</v>
      </c>
      <c r="M287" s="69" t="s">
        <v>286</v>
      </c>
    </row>
    <row r="288" spans="1:13" ht="11.25">
      <c r="A288" s="14"/>
      <c r="B288" s="33">
        <v>281</v>
      </c>
      <c r="C288" s="17" t="s">
        <v>208</v>
      </c>
      <c r="D288" s="4">
        <v>11</v>
      </c>
      <c r="E288" s="4" t="s">
        <v>5</v>
      </c>
      <c r="F288" s="37">
        <v>64.38</v>
      </c>
      <c r="G288" s="26"/>
      <c r="H288" s="8"/>
      <c r="I288" s="12"/>
      <c r="J288" s="43">
        <v>2</v>
      </c>
      <c r="K288" s="61" t="s">
        <v>260</v>
      </c>
      <c r="L288" s="76" t="s">
        <v>362</v>
      </c>
      <c r="M288" s="69" t="s">
        <v>286</v>
      </c>
    </row>
    <row r="289" spans="1:13" ht="12" customHeight="1">
      <c r="A289" s="14"/>
      <c r="B289" s="33">
        <v>282</v>
      </c>
      <c r="C289" s="17" t="s">
        <v>208</v>
      </c>
      <c r="D289" s="4">
        <v>11</v>
      </c>
      <c r="E289" s="4" t="s">
        <v>6</v>
      </c>
      <c r="F289" s="37">
        <v>86.27</v>
      </c>
      <c r="G289" s="26">
        <v>92.2</v>
      </c>
      <c r="H289" s="8">
        <f>IF((F289&lt;&gt;0)*AND(G289&lt;&gt;0),F289-G289,"-")</f>
        <v>-5.930000000000007</v>
      </c>
      <c r="I289" s="12">
        <v>61</v>
      </c>
      <c r="J289" s="44">
        <v>1</v>
      </c>
      <c r="K289" s="62" t="s">
        <v>18</v>
      </c>
      <c r="L289" s="77" t="s">
        <v>362</v>
      </c>
      <c r="M289" s="66" t="s">
        <v>209</v>
      </c>
    </row>
    <row r="290" spans="1:13" ht="12" customHeight="1">
      <c r="A290" s="14"/>
      <c r="B290" s="33">
        <v>283</v>
      </c>
      <c r="C290" s="17" t="s">
        <v>208</v>
      </c>
      <c r="D290" s="4">
        <v>12</v>
      </c>
      <c r="E290" s="4" t="s">
        <v>5</v>
      </c>
      <c r="F290" s="34">
        <v>66.41</v>
      </c>
      <c r="G290" s="26">
        <v>50.21</v>
      </c>
      <c r="H290" s="8">
        <f>IF((F290&lt;&gt;0)*AND(G290&lt;&gt;0),F290-G290,"-")</f>
        <v>16.199999999999996</v>
      </c>
      <c r="I290" s="12">
        <v>106</v>
      </c>
      <c r="J290" s="44">
        <v>1</v>
      </c>
      <c r="K290" s="62" t="s">
        <v>69</v>
      </c>
      <c r="L290" s="77" t="s">
        <v>362</v>
      </c>
      <c r="M290" s="66" t="s">
        <v>209</v>
      </c>
    </row>
    <row r="291" spans="1:13" ht="11.25">
      <c r="A291" s="14"/>
      <c r="B291" s="33">
        <v>284</v>
      </c>
      <c r="C291" s="17" t="s">
        <v>208</v>
      </c>
      <c r="D291" s="4">
        <v>12</v>
      </c>
      <c r="E291" s="4" t="s">
        <v>4</v>
      </c>
      <c r="F291" s="34">
        <v>40.6</v>
      </c>
      <c r="G291" s="28">
        <v>42.4</v>
      </c>
      <c r="H291" s="8">
        <f t="shared" si="7"/>
        <v>-1.7999999999999972</v>
      </c>
      <c r="I291" s="12">
        <v>147</v>
      </c>
      <c r="J291" s="44">
        <v>1</v>
      </c>
      <c r="K291" s="62" t="s">
        <v>74</v>
      </c>
      <c r="L291" s="77" t="s">
        <v>362</v>
      </c>
      <c r="M291" s="66" t="s">
        <v>209</v>
      </c>
    </row>
    <row r="292" spans="1:13" ht="11.25">
      <c r="A292" s="14"/>
      <c r="B292" s="33">
        <v>285</v>
      </c>
      <c r="C292" s="17" t="s">
        <v>208</v>
      </c>
      <c r="D292" s="4">
        <v>12</v>
      </c>
      <c r="E292" s="4" t="s">
        <v>4</v>
      </c>
      <c r="F292" s="34">
        <v>40.27</v>
      </c>
      <c r="G292" s="26"/>
      <c r="H292" s="8" t="str">
        <f t="shared" si="7"/>
        <v>-</v>
      </c>
      <c r="I292" s="12"/>
      <c r="J292" s="43">
        <v>2</v>
      </c>
      <c r="K292" s="61" t="s">
        <v>181</v>
      </c>
      <c r="L292" s="76" t="s">
        <v>362</v>
      </c>
      <c r="M292" s="69" t="s">
        <v>286</v>
      </c>
    </row>
    <row r="293" spans="1:13" ht="11.25">
      <c r="A293" s="14"/>
      <c r="B293" s="33">
        <v>286</v>
      </c>
      <c r="C293" s="17" t="s">
        <v>208</v>
      </c>
      <c r="D293" s="4">
        <v>12</v>
      </c>
      <c r="E293" s="4" t="s">
        <v>4</v>
      </c>
      <c r="F293" s="34">
        <v>27.67</v>
      </c>
      <c r="G293" s="26"/>
      <c r="H293" s="8" t="str">
        <f t="shared" si="7"/>
        <v>-</v>
      </c>
      <c r="I293" s="12"/>
      <c r="J293" s="43">
        <v>2</v>
      </c>
      <c r="K293" s="61" t="s">
        <v>355</v>
      </c>
      <c r="L293" s="76" t="s">
        <v>362</v>
      </c>
      <c r="M293" s="69" t="s">
        <v>286</v>
      </c>
    </row>
    <row r="294" spans="1:13" ht="11.25">
      <c r="A294" s="14"/>
      <c r="B294" s="33">
        <v>287</v>
      </c>
      <c r="C294" s="17" t="s">
        <v>208</v>
      </c>
      <c r="D294" s="4">
        <v>12</v>
      </c>
      <c r="E294" s="4" t="s">
        <v>4</v>
      </c>
      <c r="F294" s="34">
        <v>27.8</v>
      </c>
      <c r="G294" s="26"/>
      <c r="H294" s="8" t="str">
        <f t="shared" si="7"/>
        <v>-</v>
      </c>
      <c r="I294" s="12"/>
      <c r="J294" s="43">
        <v>2</v>
      </c>
      <c r="K294" s="61" t="s">
        <v>240</v>
      </c>
      <c r="L294" s="76" t="s">
        <v>362</v>
      </c>
      <c r="M294" s="69" t="s">
        <v>286</v>
      </c>
    </row>
    <row r="295" spans="1:13" ht="11.25">
      <c r="A295" s="14"/>
      <c r="B295" s="33">
        <v>288</v>
      </c>
      <c r="C295" s="17" t="s">
        <v>208</v>
      </c>
      <c r="D295" s="4">
        <v>12</v>
      </c>
      <c r="E295" s="4" t="s">
        <v>4</v>
      </c>
      <c r="F295" s="34">
        <v>27.67</v>
      </c>
      <c r="G295" s="26"/>
      <c r="H295" s="8" t="str">
        <f t="shared" si="7"/>
        <v>-</v>
      </c>
      <c r="I295" s="12"/>
      <c r="J295" s="43">
        <v>2</v>
      </c>
      <c r="K295" s="61" t="s">
        <v>292</v>
      </c>
      <c r="L295" s="76" t="s">
        <v>362</v>
      </c>
      <c r="M295" s="69" t="s">
        <v>286</v>
      </c>
    </row>
    <row r="296" spans="1:13" ht="11.25">
      <c r="A296" s="14"/>
      <c r="B296" s="33">
        <v>289</v>
      </c>
      <c r="C296" s="17" t="s">
        <v>208</v>
      </c>
      <c r="D296" s="4">
        <v>12</v>
      </c>
      <c r="E296" s="4" t="s">
        <v>4</v>
      </c>
      <c r="F296" s="37">
        <v>41.37</v>
      </c>
      <c r="G296" s="26"/>
      <c r="H296" s="8"/>
      <c r="I296" s="12"/>
      <c r="J296" s="43">
        <v>2</v>
      </c>
      <c r="K296" s="61" t="s">
        <v>182</v>
      </c>
      <c r="L296" s="76" t="s">
        <v>362</v>
      </c>
      <c r="M296" s="69" t="s">
        <v>286</v>
      </c>
    </row>
    <row r="297" spans="1:13" ht="11.25">
      <c r="A297" s="14"/>
      <c r="B297" s="33">
        <v>290</v>
      </c>
      <c r="C297" s="17" t="s">
        <v>208</v>
      </c>
      <c r="D297" s="4">
        <v>12</v>
      </c>
      <c r="E297" s="4" t="s">
        <v>5</v>
      </c>
      <c r="F297" s="37">
        <v>64.38</v>
      </c>
      <c r="G297" s="26"/>
      <c r="H297" s="8"/>
      <c r="I297" s="12"/>
      <c r="J297" s="43">
        <v>2</v>
      </c>
      <c r="K297" s="61" t="s">
        <v>379</v>
      </c>
      <c r="L297" s="76" t="s">
        <v>362</v>
      </c>
      <c r="M297" s="69" t="s">
        <v>286</v>
      </c>
    </row>
    <row r="298" spans="1:13" ht="23.25" customHeight="1">
      <c r="A298" s="14"/>
      <c r="B298" s="97">
        <v>291</v>
      </c>
      <c r="C298" s="17" t="s">
        <v>208</v>
      </c>
      <c r="D298" s="4">
        <v>12</v>
      </c>
      <c r="E298" s="4" t="s">
        <v>6</v>
      </c>
      <c r="F298" s="37">
        <v>86.27</v>
      </c>
      <c r="G298" s="26">
        <v>103.9</v>
      </c>
      <c r="H298" s="8">
        <f t="shared" si="7"/>
        <v>-17.63000000000001</v>
      </c>
      <c r="I298" s="12">
        <v>19</v>
      </c>
      <c r="J298" s="44">
        <v>1</v>
      </c>
      <c r="K298" s="63" t="s">
        <v>93</v>
      </c>
      <c r="L298" s="16"/>
      <c r="M298" s="67" t="s">
        <v>265</v>
      </c>
    </row>
    <row r="299" spans="1:13" ht="23.25" customHeight="1">
      <c r="A299" s="49"/>
      <c r="B299" s="33">
        <v>292</v>
      </c>
      <c r="C299" s="17" t="s">
        <v>208</v>
      </c>
      <c r="D299" s="4">
        <v>13</v>
      </c>
      <c r="E299" s="4" t="s">
        <v>5</v>
      </c>
      <c r="F299" s="34">
        <v>66.41</v>
      </c>
      <c r="G299" s="26">
        <v>50.21</v>
      </c>
      <c r="H299" s="8">
        <f>IF((F299&lt;&gt;0)*AND(G299&lt;&gt;0),F299-G299,"-")</f>
        <v>16.199999999999996</v>
      </c>
      <c r="I299" s="12">
        <v>32</v>
      </c>
      <c r="J299" s="44">
        <v>1</v>
      </c>
      <c r="K299" s="62" t="s">
        <v>408</v>
      </c>
      <c r="L299" s="77" t="s">
        <v>362</v>
      </c>
      <c r="M299" s="66" t="s">
        <v>209</v>
      </c>
    </row>
    <row r="300" spans="1:13" ht="22.5">
      <c r="A300" s="14"/>
      <c r="B300" s="33">
        <v>293</v>
      </c>
      <c r="C300" s="17" t="s">
        <v>208</v>
      </c>
      <c r="D300" s="4">
        <v>13</v>
      </c>
      <c r="E300" s="4" t="s">
        <v>4</v>
      </c>
      <c r="F300" s="34">
        <v>40.6</v>
      </c>
      <c r="G300" s="26">
        <v>52.45</v>
      </c>
      <c r="H300" s="8">
        <f>IF((F300&lt;&gt;0)*AND(G300&lt;&gt;0),F300-G300,"-")</f>
        <v>-11.850000000000001</v>
      </c>
      <c r="I300" s="12" t="s">
        <v>55</v>
      </c>
      <c r="J300" s="44">
        <v>1</v>
      </c>
      <c r="K300" s="62" t="s">
        <v>54</v>
      </c>
      <c r="L300" s="79" t="s">
        <v>362</v>
      </c>
      <c r="M300" s="66" t="s">
        <v>209</v>
      </c>
    </row>
    <row r="301" spans="1:13" ht="11.25">
      <c r="A301" s="14"/>
      <c r="B301" s="33">
        <v>294</v>
      </c>
      <c r="C301" s="17" t="s">
        <v>208</v>
      </c>
      <c r="D301" s="4">
        <v>13</v>
      </c>
      <c r="E301" s="4" t="s">
        <v>4</v>
      </c>
      <c r="F301" s="34">
        <v>40.27</v>
      </c>
      <c r="G301" s="26"/>
      <c r="H301" s="8" t="str">
        <f t="shared" si="7"/>
        <v>-</v>
      </c>
      <c r="I301" s="12"/>
      <c r="J301" s="43">
        <v>2</v>
      </c>
      <c r="K301" s="61" t="s">
        <v>183</v>
      </c>
      <c r="L301" s="76" t="s">
        <v>362</v>
      </c>
      <c r="M301" s="69" t="s">
        <v>286</v>
      </c>
    </row>
    <row r="302" spans="1:13" ht="11.25">
      <c r="A302" s="14"/>
      <c r="B302" s="33">
        <v>295</v>
      </c>
      <c r="C302" s="17" t="s">
        <v>208</v>
      </c>
      <c r="D302" s="4">
        <v>13</v>
      </c>
      <c r="E302" s="4" t="s">
        <v>4</v>
      </c>
      <c r="F302" s="34">
        <v>27.67</v>
      </c>
      <c r="G302" s="26"/>
      <c r="H302" s="8" t="str">
        <f t="shared" si="7"/>
        <v>-</v>
      </c>
      <c r="I302" s="12"/>
      <c r="J302" s="43">
        <v>2</v>
      </c>
      <c r="K302" s="61" t="s">
        <v>184</v>
      </c>
      <c r="L302" s="76" t="s">
        <v>362</v>
      </c>
      <c r="M302" s="69" t="s">
        <v>286</v>
      </c>
    </row>
    <row r="303" spans="1:13" ht="11.25">
      <c r="A303" s="14"/>
      <c r="B303" s="33">
        <v>296</v>
      </c>
      <c r="C303" s="17" t="s">
        <v>208</v>
      </c>
      <c r="D303" s="4">
        <v>13</v>
      </c>
      <c r="E303" s="4" t="s">
        <v>4</v>
      </c>
      <c r="F303" s="34">
        <v>27.8</v>
      </c>
      <c r="G303" s="26"/>
      <c r="H303" s="8" t="str">
        <f t="shared" si="7"/>
        <v>-</v>
      </c>
      <c r="I303" s="12"/>
      <c r="J303" s="43">
        <v>2</v>
      </c>
      <c r="K303" s="61" t="s">
        <v>341</v>
      </c>
      <c r="L303" s="76" t="s">
        <v>362</v>
      </c>
      <c r="M303" s="69" t="s">
        <v>286</v>
      </c>
    </row>
    <row r="304" spans="1:13" ht="11.25">
      <c r="A304" s="14"/>
      <c r="B304" s="33">
        <v>297</v>
      </c>
      <c r="C304" s="17" t="s">
        <v>208</v>
      </c>
      <c r="D304" s="4">
        <v>13</v>
      </c>
      <c r="E304" s="4" t="s">
        <v>4</v>
      </c>
      <c r="F304" s="34">
        <v>27.67</v>
      </c>
      <c r="G304" s="26"/>
      <c r="H304" s="8" t="str">
        <f t="shared" si="7"/>
        <v>-</v>
      </c>
      <c r="I304" s="12"/>
      <c r="J304" s="43">
        <v>2</v>
      </c>
      <c r="K304" s="61" t="s">
        <v>386</v>
      </c>
      <c r="L304" s="76" t="s">
        <v>362</v>
      </c>
      <c r="M304" s="69" t="s">
        <v>286</v>
      </c>
    </row>
    <row r="305" spans="1:13" ht="11.25">
      <c r="A305" s="14"/>
      <c r="B305" s="33">
        <v>298</v>
      </c>
      <c r="C305" s="17" t="s">
        <v>208</v>
      </c>
      <c r="D305" s="4">
        <v>13</v>
      </c>
      <c r="E305" s="4" t="s">
        <v>4</v>
      </c>
      <c r="F305" s="37">
        <v>41.37</v>
      </c>
      <c r="G305" s="26"/>
      <c r="H305" s="8"/>
      <c r="I305" s="12"/>
      <c r="J305" s="43">
        <v>2</v>
      </c>
      <c r="K305" s="61" t="s">
        <v>215</v>
      </c>
      <c r="L305" s="76" t="s">
        <v>362</v>
      </c>
      <c r="M305" s="69" t="s">
        <v>286</v>
      </c>
    </row>
    <row r="306" spans="1:13" ht="11.25">
      <c r="A306" s="14"/>
      <c r="B306" s="33">
        <v>299</v>
      </c>
      <c r="C306" s="17" t="s">
        <v>208</v>
      </c>
      <c r="D306" s="4">
        <v>13</v>
      </c>
      <c r="E306" s="4" t="s">
        <v>5</v>
      </c>
      <c r="F306" s="37">
        <v>64.38</v>
      </c>
      <c r="G306" s="26"/>
      <c r="H306" s="8" t="str">
        <f t="shared" si="7"/>
        <v>-</v>
      </c>
      <c r="I306" s="12"/>
      <c r="J306" s="43">
        <v>2</v>
      </c>
      <c r="K306" s="61" t="s">
        <v>215</v>
      </c>
      <c r="L306" s="76" t="s">
        <v>362</v>
      </c>
      <c r="M306" s="69" t="s">
        <v>286</v>
      </c>
    </row>
    <row r="307" spans="1:13" ht="11.25">
      <c r="A307" s="14"/>
      <c r="B307" s="33">
        <v>300</v>
      </c>
      <c r="C307" s="17" t="s">
        <v>208</v>
      </c>
      <c r="D307" s="4">
        <v>13</v>
      </c>
      <c r="E307" s="4" t="s">
        <v>6</v>
      </c>
      <c r="F307" s="37">
        <v>86.27</v>
      </c>
      <c r="G307" s="26">
        <v>86.6</v>
      </c>
      <c r="H307" s="8">
        <f>IF((F307&lt;&gt;0)*AND(G307&lt;&gt;0),F307-G307,"-")</f>
        <v>-0.3299999999999983</v>
      </c>
      <c r="I307" s="12">
        <v>80</v>
      </c>
      <c r="J307" s="44">
        <v>1</v>
      </c>
      <c r="K307" s="62" t="s">
        <v>87</v>
      </c>
      <c r="L307" s="77" t="s">
        <v>362</v>
      </c>
      <c r="M307" s="66" t="s">
        <v>209</v>
      </c>
    </row>
    <row r="308" spans="1:13" ht="11.25">
      <c r="A308" s="14"/>
      <c r="B308" s="33">
        <v>301</v>
      </c>
      <c r="C308" s="17" t="s">
        <v>208</v>
      </c>
      <c r="D308" s="4">
        <v>14</v>
      </c>
      <c r="E308" s="4" t="s">
        <v>5</v>
      </c>
      <c r="F308" s="34">
        <v>66.41</v>
      </c>
      <c r="G308" s="26"/>
      <c r="H308" s="8"/>
      <c r="I308" s="12"/>
      <c r="J308" s="43">
        <v>2</v>
      </c>
      <c r="K308" s="61" t="s">
        <v>249</v>
      </c>
      <c r="L308" s="76" t="s">
        <v>362</v>
      </c>
      <c r="M308" s="69" t="s">
        <v>286</v>
      </c>
    </row>
    <row r="309" spans="1:13" ht="11.25">
      <c r="A309" s="14"/>
      <c r="B309" s="33">
        <v>302</v>
      </c>
      <c r="C309" s="17" t="s">
        <v>208</v>
      </c>
      <c r="D309" s="4">
        <v>14</v>
      </c>
      <c r="E309" s="4" t="s">
        <v>4</v>
      </c>
      <c r="F309" s="34">
        <v>40.61</v>
      </c>
      <c r="G309" s="26">
        <v>42.4</v>
      </c>
      <c r="H309" s="8">
        <f t="shared" si="7"/>
        <v>-1.7899999999999991</v>
      </c>
      <c r="I309" s="12">
        <v>119</v>
      </c>
      <c r="J309" s="44">
        <v>1</v>
      </c>
      <c r="K309" s="62" t="s">
        <v>58</v>
      </c>
      <c r="L309" s="77" t="s">
        <v>362</v>
      </c>
      <c r="M309" s="66" t="s">
        <v>209</v>
      </c>
    </row>
    <row r="310" spans="1:13" ht="11.25">
      <c r="A310" s="14"/>
      <c r="B310" s="33">
        <v>303</v>
      </c>
      <c r="C310" s="17" t="s">
        <v>208</v>
      </c>
      <c r="D310" s="4">
        <v>14</v>
      </c>
      <c r="E310" s="4" t="s">
        <v>4</v>
      </c>
      <c r="F310" s="34">
        <v>41.66</v>
      </c>
      <c r="G310" s="26"/>
      <c r="H310" s="8"/>
      <c r="I310" s="12"/>
      <c r="J310" s="43">
        <v>2</v>
      </c>
      <c r="K310" s="61" t="s">
        <v>361</v>
      </c>
      <c r="L310" s="82" t="s">
        <v>362</v>
      </c>
      <c r="M310" s="69" t="s">
        <v>286</v>
      </c>
    </row>
    <row r="311" spans="1:13" ht="11.25">
      <c r="A311" s="14"/>
      <c r="B311" s="33">
        <v>304</v>
      </c>
      <c r="C311" s="17" t="s">
        <v>208</v>
      </c>
      <c r="D311" s="4">
        <v>14</v>
      </c>
      <c r="E311" s="4" t="s">
        <v>4</v>
      </c>
      <c r="F311" s="34">
        <v>27.67</v>
      </c>
      <c r="G311" s="26"/>
      <c r="H311" s="8" t="str">
        <f t="shared" si="7"/>
        <v>-</v>
      </c>
      <c r="I311" s="12"/>
      <c r="J311" s="43">
        <v>2</v>
      </c>
      <c r="K311" s="61" t="s">
        <v>235</v>
      </c>
      <c r="L311" s="76" t="s">
        <v>362</v>
      </c>
      <c r="M311" s="69" t="s">
        <v>286</v>
      </c>
    </row>
    <row r="312" spans="1:13" ht="11.25">
      <c r="A312" s="14"/>
      <c r="B312" s="33">
        <v>305</v>
      </c>
      <c r="C312" s="17" t="s">
        <v>208</v>
      </c>
      <c r="D312" s="4">
        <v>14</v>
      </c>
      <c r="E312" s="4" t="s">
        <v>4</v>
      </c>
      <c r="F312" s="34">
        <v>27.8</v>
      </c>
      <c r="G312" s="26"/>
      <c r="H312" s="8" t="str">
        <f t="shared" si="7"/>
        <v>-</v>
      </c>
      <c r="I312" s="12"/>
      <c r="J312" s="43">
        <v>2</v>
      </c>
      <c r="K312" s="61" t="s">
        <v>185</v>
      </c>
      <c r="L312" s="76" t="s">
        <v>362</v>
      </c>
      <c r="M312" s="69" t="s">
        <v>286</v>
      </c>
    </row>
    <row r="313" spans="1:13" ht="11.25">
      <c r="A313" s="14"/>
      <c r="B313" s="33">
        <v>306</v>
      </c>
      <c r="C313" s="17" t="s">
        <v>208</v>
      </c>
      <c r="D313" s="4">
        <v>14</v>
      </c>
      <c r="E313" s="4" t="s">
        <v>4</v>
      </c>
      <c r="F313" s="34">
        <v>27.67</v>
      </c>
      <c r="G313" s="26"/>
      <c r="H313" s="8" t="str">
        <f t="shared" si="7"/>
        <v>-</v>
      </c>
      <c r="I313" s="12"/>
      <c r="J313" s="43">
        <v>2</v>
      </c>
      <c r="K313" s="61" t="s">
        <v>186</v>
      </c>
      <c r="L313" s="76" t="s">
        <v>362</v>
      </c>
      <c r="M313" s="69" t="s">
        <v>286</v>
      </c>
    </row>
    <row r="314" spans="1:13" ht="11.25">
      <c r="A314" s="14"/>
      <c r="B314" s="33">
        <v>307</v>
      </c>
      <c r="C314" s="17" t="s">
        <v>208</v>
      </c>
      <c r="D314" s="4">
        <v>14</v>
      </c>
      <c r="E314" s="4" t="s">
        <v>4</v>
      </c>
      <c r="F314" s="37">
        <v>40.32</v>
      </c>
      <c r="G314" s="26"/>
      <c r="H314" s="8" t="str">
        <f t="shared" si="7"/>
        <v>-</v>
      </c>
      <c r="I314" s="12"/>
      <c r="J314" s="43">
        <v>2</v>
      </c>
      <c r="K314" s="61" t="s">
        <v>187</v>
      </c>
      <c r="L314" s="76" t="s">
        <v>362</v>
      </c>
      <c r="M314" s="69" t="s">
        <v>286</v>
      </c>
    </row>
    <row r="315" spans="1:13" ht="11.25">
      <c r="A315" s="14"/>
      <c r="B315" s="33">
        <v>308</v>
      </c>
      <c r="C315" s="17" t="s">
        <v>208</v>
      </c>
      <c r="D315" s="4">
        <v>14</v>
      </c>
      <c r="E315" s="4" t="s">
        <v>5</v>
      </c>
      <c r="F315" s="37">
        <v>60.37</v>
      </c>
      <c r="G315" s="26"/>
      <c r="H315" s="8"/>
      <c r="I315" s="12"/>
      <c r="J315" s="43">
        <v>2</v>
      </c>
      <c r="K315" s="61" t="s">
        <v>188</v>
      </c>
      <c r="L315" s="76" t="s">
        <v>362</v>
      </c>
      <c r="M315" s="69" t="s">
        <v>286</v>
      </c>
    </row>
    <row r="316" spans="1:13" ht="12" customHeight="1">
      <c r="A316" s="14"/>
      <c r="B316" s="33">
        <v>309</v>
      </c>
      <c r="C316" s="17" t="s">
        <v>208</v>
      </c>
      <c r="D316" s="4">
        <v>14</v>
      </c>
      <c r="E316" s="4" t="s">
        <v>6</v>
      </c>
      <c r="F316" s="37">
        <v>86.27</v>
      </c>
      <c r="G316" s="26">
        <v>86.6</v>
      </c>
      <c r="H316" s="8">
        <f t="shared" si="7"/>
        <v>-0.3299999999999983</v>
      </c>
      <c r="I316" s="12">
        <v>68</v>
      </c>
      <c r="J316" s="44">
        <v>1</v>
      </c>
      <c r="K316" s="62" t="s">
        <v>34</v>
      </c>
      <c r="L316" s="77" t="s">
        <v>362</v>
      </c>
      <c r="M316" s="66" t="s">
        <v>209</v>
      </c>
    </row>
    <row r="317" spans="1:13" ht="11.25">
      <c r="A317" s="14"/>
      <c r="B317" s="33">
        <v>310</v>
      </c>
      <c r="C317" s="17" t="s">
        <v>208</v>
      </c>
      <c r="D317" s="4">
        <v>15</v>
      </c>
      <c r="E317" s="4" t="s">
        <v>5</v>
      </c>
      <c r="F317" s="34">
        <v>66.41</v>
      </c>
      <c r="G317" s="26">
        <v>58.3</v>
      </c>
      <c r="H317" s="8">
        <f>IF((F317&lt;&gt;0)*AND(G317&lt;&gt;0),F317-G317,"-")</f>
        <v>8.11</v>
      </c>
      <c r="I317" s="12">
        <v>25</v>
      </c>
      <c r="J317" s="44">
        <v>1</v>
      </c>
      <c r="K317" s="62" t="s">
        <v>8</v>
      </c>
      <c r="L317" s="77" t="s">
        <v>362</v>
      </c>
      <c r="M317" s="66" t="s">
        <v>209</v>
      </c>
    </row>
    <row r="318" spans="1:13" ht="11.25">
      <c r="A318" s="14"/>
      <c r="B318" s="33">
        <v>311</v>
      </c>
      <c r="C318" s="17" t="s">
        <v>208</v>
      </c>
      <c r="D318" s="4">
        <v>15</v>
      </c>
      <c r="E318" s="4" t="s">
        <v>4</v>
      </c>
      <c r="F318" s="34">
        <v>40.61</v>
      </c>
      <c r="G318" s="26">
        <v>44.26</v>
      </c>
      <c r="H318" s="8">
        <f>IF((F318&lt;&gt;0)*AND(G318&lt;&gt;0),F318-G318,"-")</f>
        <v>-3.6499999999999986</v>
      </c>
      <c r="I318" s="12">
        <v>113</v>
      </c>
      <c r="J318" s="44">
        <v>1</v>
      </c>
      <c r="K318" s="62" t="s">
        <v>71</v>
      </c>
      <c r="L318" s="77" t="s">
        <v>362</v>
      </c>
      <c r="M318" s="66" t="s">
        <v>209</v>
      </c>
    </row>
    <row r="319" spans="1:13" ht="11.25">
      <c r="A319" s="14"/>
      <c r="B319" s="33">
        <v>312</v>
      </c>
      <c r="C319" s="17" t="s">
        <v>208</v>
      </c>
      <c r="D319" s="4">
        <v>15</v>
      </c>
      <c r="E319" s="4" t="s">
        <v>4</v>
      </c>
      <c r="F319" s="34">
        <v>41.66</v>
      </c>
      <c r="G319" s="26"/>
      <c r="H319" s="8" t="str">
        <f t="shared" si="7"/>
        <v>-</v>
      </c>
      <c r="I319" s="12"/>
      <c r="J319" s="43">
        <v>2</v>
      </c>
      <c r="K319" s="61" t="s">
        <v>189</v>
      </c>
      <c r="L319" s="76" t="s">
        <v>362</v>
      </c>
      <c r="M319" s="69" t="s">
        <v>286</v>
      </c>
    </row>
    <row r="320" spans="1:13" ht="11.25">
      <c r="A320" s="14"/>
      <c r="B320" s="33">
        <v>313</v>
      </c>
      <c r="C320" s="17" t="s">
        <v>208</v>
      </c>
      <c r="D320" s="4">
        <v>15</v>
      </c>
      <c r="E320" s="4" t="s">
        <v>4</v>
      </c>
      <c r="F320" s="34">
        <v>27.67</v>
      </c>
      <c r="G320" s="26"/>
      <c r="H320" s="8" t="str">
        <f t="shared" si="7"/>
        <v>-</v>
      </c>
      <c r="I320" s="12"/>
      <c r="J320" s="43">
        <v>2</v>
      </c>
      <c r="K320" s="61" t="s">
        <v>190</v>
      </c>
      <c r="L320" s="76" t="s">
        <v>362</v>
      </c>
      <c r="M320" s="69" t="s">
        <v>286</v>
      </c>
    </row>
    <row r="321" spans="1:13" ht="11.25">
      <c r="A321" s="14"/>
      <c r="B321" s="33">
        <v>314</v>
      </c>
      <c r="C321" s="17" t="s">
        <v>208</v>
      </c>
      <c r="D321" s="4">
        <v>15</v>
      </c>
      <c r="E321" s="4" t="s">
        <v>4</v>
      </c>
      <c r="F321" s="34">
        <v>27.8</v>
      </c>
      <c r="G321" s="26"/>
      <c r="H321" s="8" t="str">
        <f t="shared" si="7"/>
        <v>-</v>
      </c>
      <c r="I321" s="12"/>
      <c r="J321" s="43">
        <v>2</v>
      </c>
      <c r="K321" s="61" t="s">
        <v>191</v>
      </c>
      <c r="L321" s="76" t="s">
        <v>362</v>
      </c>
      <c r="M321" s="69" t="s">
        <v>286</v>
      </c>
    </row>
    <row r="322" spans="1:13" ht="11.25">
      <c r="A322" s="14"/>
      <c r="B322" s="33">
        <v>315</v>
      </c>
      <c r="C322" s="17" t="s">
        <v>208</v>
      </c>
      <c r="D322" s="4">
        <v>15</v>
      </c>
      <c r="E322" s="4" t="s">
        <v>4</v>
      </c>
      <c r="F322" s="34">
        <v>27.67</v>
      </c>
      <c r="G322" s="26"/>
      <c r="H322" s="8" t="str">
        <f t="shared" si="7"/>
        <v>-</v>
      </c>
      <c r="I322" s="12"/>
      <c r="J322" s="43">
        <v>2</v>
      </c>
      <c r="K322" s="61" t="s">
        <v>192</v>
      </c>
      <c r="L322" s="76" t="s">
        <v>362</v>
      </c>
      <c r="M322" s="69" t="s">
        <v>286</v>
      </c>
    </row>
    <row r="323" spans="1:13" ht="11.25">
      <c r="A323" s="14"/>
      <c r="B323" s="33">
        <v>316</v>
      </c>
      <c r="C323" s="17" t="s">
        <v>208</v>
      </c>
      <c r="D323" s="4">
        <v>15</v>
      </c>
      <c r="E323" s="4" t="s">
        <v>4</v>
      </c>
      <c r="F323" s="37">
        <v>40.32</v>
      </c>
      <c r="G323" s="26"/>
      <c r="H323" s="8" t="str">
        <f t="shared" si="7"/>
        <v>-</v>
      </c>
      <c r="I323" s="12"/>
      <c r="J323" s="43">
        <v>2</v>
      </c>
      <c r="K323" s="61" t="s">
        <v>193</v>
      </c>
      <c r="L323" s="76" t="s">
        <v>362</v>
      </c>
      <c r="M323" s="69" t="s">
        <v>286</v>
      </c>
    </row>
    <row r="324" spans="1:13" ht="11.25">
      <c r="A324" s="14"/>
      <c r="B324" s="33">
        <v>317</v>
      </c>
      <c r="C324" s="17" t="s">
        <v>208</v>
      </c>
      <c r="D324" s="4">
        <v>15</v>
      </c>
      <c r="E324" s="4" t="s">
        <v>5</v>
      </c>
      <c r="F324" s="37">
        <v>60.37</v>
      </c>
      <c r="G324" s="26"/>
      <c r="H324" s="8"/>
      <c r="I324" s="12"/>
      <c r="J324" s="43">
        <v>2</v>
      </c>
      <c r="K324" s="61" t="s">
        <v>326</v>
      </c>
      <c r="L324" s="76" t="s">
        <v>362</v>
      </c>
      <c r="M324" s="69" t="s">
        <v>286</v>
      </c>
    </row>
    <row r="325" spans="1:13" ht="11.25">
      <c r="A325" s="14"/>
      <c r="B325" s="33">
        <v>318</v>
      </c>
      <c r="C325" s="17" t="s">
        <v>208</v>
      </c>
      <c r="D325" s="4">
        <v>15</v>
      </c>
      <c r="E325" s="4" t="s">
        <v>6</v>
      </c>
      <c r="F325" s="37">
        <v>86.27</v>
      </c>
      <c r="G325" s="26"/>
      <c r="H325" s="8" t="str">
        <f t="shared" si="7"/>
        <v>-</v>
      </c>
      <c r="I325" s="12"/>
      <c r="J325" s="43">
        <v>2</v>
      </c>
      <c r="K325" s="61" t="s">
        <v>289</v>
      </c>
      <c r="L325" s="76" t="s">
        <v>362</v>
      </c>
      <c r="M325" s="69" t="s">
        <v>286</v>
      </c>
    </row>
    <row r="326" spans="1:13" ht="11.25">
      <c r="A326" s="14"/>
      <c r="B326" s="97">
        <v>319</v>
      </c>
      <c r="C326" s="17" t="s">
        <v>208</v>
      </c>
      <c r="D326" s="4">
        <v>16</v>
      </c>
      <c r="E326" s="4" t="s">
        <v>5</v>
      </c>
      <c r="F326" s="34">
        <v>66.41</v>
      </c>
      <c r="G326" s="26"/>
      <c r="H326" s="8" t="str">
        <f t="shared" si="7"/>
        <v>-</v>
      </c>
      <c r="I326" s="12"/>
      <c r="J326" s="44"/>
      <c r="K326" s="62"/>
      <c r="L326" s="77"/>
      <c r="M326" s="66"/>
    </row>
    <row r="327" spans="1:13" ht="11.25">
      <c r="A327" s="14"/>
      <c r="B327" s="33">
        <v>320</v>
      </c>
      <c r="C327" s="17" t="s">
        <v>208</v>
      </c>
      <c r="D327" s="4">
        <v>16</v>
      </c>
      <c r="E327" s="4" t="s">
        <v>4</v>
      </c>
      <c r="F327" s="34">
        <v>40.61</v>
      </c>
      <c r="G327" s="26">
        <v>42.4</v>
      </c>
      <c r="H327" s="8">
        <f>IF((F327&lt;&gt;0)*AND(G327&lt;&gt;0),F327-G327,"-")</f>
        <v>-1.7899999999999991</v>
      </c>
      <c r="I327" s="12">
        <v>105</v>
      </c>
      <c r="J327" s="44">
        <v>1</v>
      </c>
      <c r="K327" s="62" t="s">
        <v>407</v>
      </c>
      <c r="L327" s="77" t="s">
        <v>362</v>
      </c>
      <c r="M327" s="66" t="s">
        <v>209</v>
      </c>
    </row>
    <row r="328" spans="1:13" ht="11.25">
      <c r="A328" s="14"/>
      <c r="B328" s="33">
        <v>321</v>
      </c>
      <c r="C328" s="17" t="s">
        <v>208</v>
      </c>
      <c r="D328" s="4">
        <v>16</v>
      </c>
      <c r="E328" s="4" t="s">
        <v>4</v>
      </c>
      <c r="F328" s="34">
        <v>41.66</v>
      </c>
      <c r="G328" s="26"/>
      <c r="H328" s="8" t="str">
        <f t="shared" si="7"/>
        <v>-</v>
      </c>
      <c r="I328" s="12"/>
      <c r="J328" s="43">
        <v>2</v>
      </c>
      <c r="K328" s="61" t="s">
        <v>214</v>
      </c>
      <c r="L328" s="76" t="s">
        <v>362</v>
      </c>
      <c r="M328" s="69" t="s">
        <v>286</v>
      </c>
    </row>
    <row r="329" spans="1:13" ht="11.25">
      <c r="A329" s="14"/>
      <c r="B329" s="33">
        <v>322</v>
      </c>
      <c r="C329" s="17" t="s">
        <v>208</v>
      </c>
      <c r="D329" s="4">
        <v>16</v>
      </c>
      <c r="E329" s="4" t="s">
        <v>4</v>
      </c>
      <c r="F329" s="34">
        <v>27.67</v>
      </c>
      <c r="G329" s="26"/>
      <c r="H329" s="8" t="str">
        <f t="shared" si="7"/>
        <v>-</v>
      </c>
      <c r="I329" s="12"/>
      <c r="J329" s="43">
        <v>2</v>
      </c>
      <c r="K329" s="61" t="s">
        <v>384</v>
      </c>
      <c r="L329" s="76" t="s">
        <v>362</v>
      </c>
      <c r="M329" s="69" t="s">
        <v>286</v>
      </c>
    </row>
    <row r="330" spans="1:13" ht="11.25">
      <c r="A330" s="14"/>
      <c r="B330" s="33">
        <v>323</v>
      </c>
      <c r="C330" s="17" t="s">
        <v>208</v>
      </c>
      <c r="D330" s="4">
        <v>16</v>
      </c>
      <c r="E330" s="4" t="s">
        <v>4</v>
      </c>
      <c r="F330" s="34">
        <v>27.8</v>
      </c>
      <c r="G330" s="26"/>
      <c r="H330" s="8" t="str">
        <f t="shared" si="7"/>
        <v>-</v>
      </c>
      <c r="I330" s="12"/>
      <c r="J330" s="43">
        <v>2</v>
      </c>
      <c r="K330" s="61" t="s">
        <v>194</v>
      </c>
      <c r="L330" s="76" t="s">
        <v>362</v>
      </c>
      <c r="M330" s="69" t="s">
        <v>286</v>
      </c>
    </row>
    <row r="331" spans="1:13" ht="11.25">
      <c r="A331" s="14"/>
      <c r="B331" s="33">
        <v>324</v>
      </c>
      <c r="C331" s="17" t="s">
        <v>208</v>
      </c>
      <c r="D331" s="4">
        <v>16</v>
      </c>
      <c r="E331" s="4" t="s">
        <v>4</v>
      </c>
      <c r="F331" s="34">
        <v>27.67</v>
      </c>
      <c r="G331" s="26"/>
      <c r="H331" s="8" t="str">
        <f t="shared" si="7"/>
        <v>-</v>
      </c>
      <c r="I331" s="12"/>
      <c r="J331" s="43">
        <v>2</v>
      </c>
      <c r="K331" s="61" t="s">
        <v>195</v>
      </c>
      <c r="L331" s="76" t="s">
        <v>362</v>
      </c>
      <c r="M331" s="69" t="s">
        <v>286</v>
      </c>
    </row>
    <row r="332" spans="1:13" ht="12.75" customHeight="1">
      <c r="A332" s="14"/>
      <c r="B332" s="33">
        <v>325</v>
      </c>
      <c r="C332" s="17" t="s">
        <v>208</v>
      </c>
      <c r="D332" s="4">
        <v>16</v>
      </c>
      <c r="E332" s="4" t="s">
        <v>4</v>
      </c>
      <c r="F332" s="37">
        <v>40.32</v>
      </c>
      <c r="G332" s="26"/>
      <c r="H332" s="8"/>
      <c r="I332" s="12"/>
      <c r="J332" s="43">
        <v>2</v>
      </c>
      <c r="K332" s="61" t="s">
        <v>391</v>
      </c>
      <c r="L332" s="76" t="s">
        <v>362</v>
      </c>
      <c r="M332" s="69" t="s">
        <v>286</v>
      </c>
    </row>
    <row r="333" spans="1:13" ht="22.5">
      <c r="A333" s="14"/>
      <c r="B333" s="33">
        <v>326</v>
      </c>
      <c r="C333" s="17" t="s">
        <v>208</v>
      </c>
      <c r="D333" s="4">
        <v>16</v>
      </c>
      <c r="E333" s="4" t="s">
        <v>5</v>
      </c>
      <c r="F333" s="37">
        <v>60.37</v>
      </c>
      <c r="G333" s="26"/>
      <c r="H333" s="8"/>
      <c r="I333" s="12"/>
      <c r="J333" s="43">
        <v>2</v>
      </c>
      <c r="K333" s="61" t="s">
        <v>395</v>
      </c>
      <c r="L333" s="76" t="s">
        <v>362</v>
      </c>
      <c r="M333" s="69" t="s">
        <v>286</v>
      </c>
    </row>
    <row r="334" spans="1:13" ht="12.75" customHeight="1">
      <c r="A334" s="14"/>
      <c r="B334" s="50">
        <v>327</v>
      </c>
      <c r="C334" s="51" t="s">
        <v>208</v>
      </c>
      <c r="D334" s="52">
        <v>16</v>
      </c>
      <c r="E334" s="89" t="s">
        <v>6</v>
      </c>
      <c r="F334" s="53">
        <v>86.27</v>
      </c>
      <c r="G334" s="26"/>
      <c r="H334" s="8"/>
      <c r="I334" s="12"/>
      <c r="J334" s="43">
        <v>2</v>
      </c>
      <c r="K334" s="61" t="s">
        <v>314</v>
      </c>
      <c r="L334" s="76" t="s">
        <v>362</v>
      </c>
      <c r="M334" s="69" t="s">
        <v>286</v>
      </c>
    </row>
    <row r="335" spans="1:13" ht="11.25">
      <c r="A335" s="14"/>
      <c r="B335" s="33">
        <v>328</v>
      </c>
      <c r="C335" s="17" t="s">
        <v>208</v>
      </c>
      <c r="D335" s="4">
        <v>17</v>
      </c>
      <c r="E335" s="4" t="s">
        <v>5</v>
      </c>
      <c r="F335" s="34">
        <v>66.41</v>
      </c>
      <c r="G335" s="26"/>
      <c r="H335" s="8" t="str">
        <f t="shared" si="7"/>
        <v>-</v>
      </c>
      <c r="I335" s="12"/>
      <c r="J335" s="43">
        <v>2</v>
      </c>
      <c r="K335" s="61" t="s">
        <v>249</v>
      </c>
      <c r="L335" s="76" t="s">
        <v>362</v>
      </c>
      <c r="M335" s="69" t="s">
        <v>286</v>
      </c>
    </row>
    <row r="336" spans="1:13" ht="11.25">
      <c r="A336" s="14"/>
      <c r="B336" s="33">
        <v>329</v>
      </c>
      <c r="C336" s="17" t="s">
        <v>208</v>
      </c>
      <c r="D336" s="4">
        <v>17</v>
      </c>
      <c r="E336" s="4" t="s">
        <v>4</v>
      </c>
      <c r="F336" s="34">
        <v>40.61</v>
      </c>
      <c r="G336" s="26">
        <v>50.21</v>
      </c>
      <c r="H336" s="8">
        <f t="shared" si="7"/>
        <v>-9.600000000000001</v>
      </c>
      <c r="I336" s="12">
        <v>17</v>
      </c>
      <c r="J336" s="44">
        <v>1</v>
      </c>
      <c r="K336" s="62" t="s">
        <v>83</v>
      </c>
      <c r="L336" s="77" t="s">
        <v>362</v>
      </c>
      <c r="M336" s="66" t="s">
        <v>209</v>
      </c>
    </row>
    <row r="337" spans="1:13" ht="11.25">
      <c r="A337" s="14"/>
      <c r="B337" s="33">
        <v>330</v>
      </c>
      <c r="C337" s="17" t="s">
        <v>208</v>
      </c>
      <c r="D337" s="4">
        <v>17</v>
      </c>
      <c r="E337" s="4" t="s">
        <v>4</v>
      </c>
      <c r="F337" s="34">
        <v>41.66</v>
      </c>
      <c r="G337" s="26"/>
      <c r="H337" s="8"/>
      <c r="I337" s="12"/>
      <c r="J337" s="43">
        <v>2</v>
      </c>
      <c r="K337" s="61" t="s">
        <v>196</v>
      </c>
      <c r="L337" s="76" t="s">
        <v>362</v>
      </c>
      <c r="M337" s="69" t="s">
        <v>286</v>
      </c>
    </row>
    <row r="338" spans="1:13" ht="11.25">
      <c r="A338" s="14"/>
      <c r="B338" s="33">
        <v>331</v>
      </c>
      <c r="C338" s="17" t="s">
        <v>208</v>
      </c>
      <c r="D338" s="4">
        <v>17</v>
      </c>
      <c r="E338" s="4" t="s">
        <v>4</v>
      </c>
      <c r="F338" s="34">
        <v>27.67</v>
      </c>
      <c r="G338" s="26"/>
      <c r="H338" s="8" t="str">
        <f aca="true" t="shared" si="8" ref="H338:H401">IF((F338&lt;&gt;0)*AND(G338&lt;&gt;0),F338-G338,"-")</f>
        <v>-</v>
      </c>
      <c r="I338" s="12"/>
      <c r="J338" s="43">
        <v>2</v>
      </c>
      <c r="K338" s="61" t="s">
        <v>258</v>
      </c>
      <c r="L338" s="76" t="s">
        <v>362</v>
      </c>
      <c r="M338" s="69" t="s">
        <v>286</v>
      </c>
    </row>
    <row r="339" spans="1:13" ht="11.25">
      <c r="A339" s="14"/>
      <c r="B339" s="33">
        <v>332</v>
      </c>
      <c r="C339" s="17" t="s">
        <v>208</v>
      </c>
      <c r="D339" s="4">
        <v>17</v>
      </c>
      <c r="E339" s="4" t="s">
        <v>4</v>
      </c>
      <c r="F339" s="34">
        <v>27.8</v>
      </c>
      <c r="G339" s="26"/>
      <c r="H339" s="8" t="str">
        <f t="shared" si="8"/>
        <v>-</v>
      </c>
      <c r="I339" s="12"/>
      <c r="J339" s="43">
        <v>2</v>
      </c>
      <c r="K339" s="61" t="s">
        <v>197</v>
      </c>
      <c r="L339" s="76" t="s">
        <v>362</v>
      </c>
      <c r="M339" s="69" t="s">
        <v>286</v>
      </c>
    </row>
    <row r="340" spans="1:13" ht="11.25">
      <c r="A340" s="14"/>
      <c r="B340" s="33">
        <v>333</v>
      </c>
      <c r="C340" s="17" t="s">
        <v>208</v>
      </c>
      <c r="D340" s="4">
        <v>17</v>
      </c>
      <c r="E340" s="4" t="s">
        <v>4</v>
      </c>
      <c r="F340" s="34">
        <v>27.67</v>
      </c>
      <c r="G340" s="26"/>
      <c r="H340" s="8" t="str">
        <f t="shared" si="8"/>
        <v>-</v>
      </c>
      <c r="I340" s="12"/>
      <c r="J340" s="43">
        <v>2</v>
      </c>
      <c r="K340" s="61" t="s">
        <v>262</v>
      </c>
      <c r="L340" s="76" t="s">
        <v>362</v>
      </c>
      <c r="M340" s="69" t="s">
        <v>286</v>
      </c>
    </row>
    <row r="341" spans="1:13" ht="11.25">
      <c r="A341" s="14"/>
      <c r="B341" s="33">
        <v>334</v>
      </c>
      <c r="C341" s="17" t="s">
        <v>208</v>
      </c>
      <c r="D341" s="4">
        <v>17</v>
      </c>
      <c r="E341" s="4" t="s">
        <v>4</v>
      </c>
      <c r="F341" s="37">
        <v>40.32</v>
      </c>
      <c r="G341" s="26"/>
      <c r="H341" s="8" t="str">
        <f t="shared" si="8"/>
        <v>-</v>
      </c>
      <c r="I341" s="12"/>
      <c r="J341" s="43">
        <v>2</v>
      </c>
      <c r="K341" s="61" t="s">
        <v>295</v>
      </c>
      <c r="L341" s="76" t="s">
        <v>362</v>
      </c>
      <c r="M341" s="69" t="s">
        <v>286</v>
      </c>
    </row>
    <row r="342" spans="1:27" ht="11.25">
      <c r="A342" s="14"/>
      <c r="B342" s="33">
        <v>335</v>
      </c>
      <c r="C342" s="17" t="s">
        <v>208</v>
      </c>
      <c r="D342" s="4">
        <v>17</v>
      </c>
      <c r="E342" s="4" t="s">
        <v>5</v>
      </c>
      <c r="F342" s="37">
        <v>60.37</v>
      </c>
      <c r="G342" s="26"/>
      <c r="H342" s="8"/>
      <c r="I342" s="12"/>
      <c r="J342" s="43">
        <v>2</v>
      </c>
      <c r="K342" s="61" t="s">
        <v>198</v>
      </c>
      <c r="L342" s="76" t="s">
        <v>362</v>
      </c>
      <c r="M342" s="69" t="s">
        <v>286</v>
      </c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13" ht="11.25">
      <c r="A343" s="14"/>
      <c r="B343" s="33">
        <v>336</v>
      </c>
      <c r="C343" s="17" t="s">
        <v>208</v>
      </c>
      <c r="D343" s="4">
        <v>17</v>
      </c>
      <c r="E343" s="4" t="s">
        <v>6</v>
      </c>
      <c r="F343" s="37">
        <v>86.27</v>
      </c>
      <c r="G343" s="26">
        <v>86.27</v>
      </c>
      <c r="H343" s="8">
        <f>IF((F343&lt;&gt;0)*AND(G343&lt;&gt;0),F343-G343,"-")</f>
        <v>0</v>
      </c>
      <c r="I343" s="12">
        <v>40</v>
      </c>
      <c r="J343" s="44">
        <v>1</v>
      </c>
      <c r="K343" s="62" t="s">
        <v>70</v>
      </c>
      <c r="L343" s="77" t="s">
        <v>362</v>
      </c>
      <c r="M343" s="66" t="s">
        <v>209</v>
      </c>
    </row>
    <row r="344" spans="1:13" ht="11.25">
      <c r="A344" s="14"/>
      <c r="B344" s="33">
        <v>337</v>
      </c>
      <c r="C344" s="17" t="s">
        <v>208</v>
      </c>
      <c r="D344" s="4">
        <v>18</v>
      </c>
      <c r="E344" s="4" t="s">
        <v>5</v>
      </c>
      <c r="F344" s="34">
        <v>66.41</v>
      </c>
      <c r="G344" s="26"/>
      <c r="H344" s="8" t="str">
        <f t="shared" si="8"/>
        <v>-</v>
      </c>
      <c r="I344" s="12"/>
      <c r="J344" s="43">
        <v>2</v>
      </c>
      <c r="K344" s="61" t="s">
        <v>249</v>
      </c>
      <c r="L344" s="76" t="s">
        <v>362</v>
      </c>
      <c r="M344" s="69" t="s">
        <v>286</v>
      </c>
    </row>
    <row r="345" spans="1:13" ht="12.75" customHeight="1">
      <c r="A345" s="14"/>
      <c r="B345" s="33">
        <v>338</v>
      </c>
      <c r="C345" s="17" t="s">
        <v>208</v>
      </c>
      <c r="D345" s="4">
        <v>18</v>
      </c>
      <c r="E345" s="4" t="s">
        <v>4</v>
      </c>
      <c r="F345" s="34">
        <v>40.6</v>
      </c>
      <c r="G345" s="26">
        <v>50.4</v>
      </c>
      <c r="H345" s="8">
        <f t="shared" si="8"/>
        <v>-9.799999999999997</v>
      </c>
      <c r="I345" s="12">
        <v>127</v>
      </c>
      <c r="J345" s="44">
        <v>1</v>
      </c>
      <c r="K345" s="62" t="s">
        <v>29</v>
      </c>
      <c r="L345" s="77" t="s">
        <v>362</v>
      </c>
      <c r="M345" s="66" t="s">
        <v>209</v>
      </c>
    </row>
    <row r="346" spans="1:13" ht="11.25">
      <c r="A346" s="14"/>
      <c r="B346" s="33">
        <v>339</v>
      </c>
      <c r="C346" s="17" t="s">
        <v>208</v>
      </c>
      <c r="D346" s="4">
        <v>18</v>
      </c>
      <c r="E346" s="4" t="s">
        <v>4</v>
      </c>
      <c r="F346" s="34">
        <v>40.27</v>
      </c>
      <c r="G346" s="26"/>
      <c r="H346" s="8" t="str">
        <f t="shared" si="8"/>
        <v>-</v>
      </c>
      <c r="I346" s="12"/>
      <c r="J346" s="43">
        <v>2</v>
      </c>
      <c r="K346" s="61" t="s">
        <v>299</v>
      </c>
      <c r="L346" s="76" t="s">
        <v>362</v>
      </c>
      <c r="M346" s="69" t="s">
        <v>286</v>
      </c>
    </row>
    <row r="347" spans="1:13" ht="11.25">
      <c r="A347" s="14"/>
      <c r="B347" s="33">
        <v>340</v>
      </c>
      <c r="C347" s="17" t="s">
        <v>208</v>
      </c>
      <c r="D347" s="4">
        <v>18</v>
      </c>
      <c r="E347" s="4" t="s">
        <v>4</v>
      </c>
      <c r="F347" s="34">
        <v>27.67</v>
      </c>
      <c r="G347" s="26"/>
      <c r="H347" s="8" t="str">
        <f t="shared" si="8"/>
        <v>-</v>
      </c>
      <c r="I347" s="12"/>
      <c r="J347" s="43">
        <v>2</v>
      </c>
      <c r="K347" s="61" t="s">
        <v>254</v>
      </c>
      <c r="L347" s="76" t="s">
        <v>362</v>
      </c>
      <c r="M347" s="69" t="s">
        <v>286</v>
      </c>
    </row>
    <row r="348" spans="1:13" ht="11.25">
      <c r="A348" s="14"/>
      <c r="B348" s="33">
        <v>341</v>
      </c>
      <c r="C348" s="17" t="s">
        <v>208</v>
      </c>
      <c r="D348" s="4">
        <v>18</v>
      </c>
      <c r="E348" s="4" t="s">
        <v>4</v>
      </c>
      <c r="F348" s="34">
        <v>27.8</v>
      </c>
      <c r="G348" s="26"/>
      <c r="H348" s="8" t="str">
        <f t="shared" si="8"/>
        <v>-</v>
      </c>
      <c r="I348" s="12"/>
      <c r="J348" s="43">
        <v>2</v>
      </c>
      <c r="K348" s="61" t="s">
        <v>370</v>
      </c>
      <c r="L348" s="76" t="s">
        <v>362</v>
      </c>
      <c r="M348" s="69" t="s">
        <v>286</v>
      </c>
    </row>
    <row r="349" spans="1:13" ht="11.25">
      <c r="A349" s="14"/>
      <c r="B349" s="33">
        <v>342</v>
      </c>
      <c r="C349" s="17" t="s">
        <v>208</v>
      </c>
      <c r="D349" s="4">
        <v>18</v>
      </c>
      <c r="E349" s="4" t="s">
        <v>4</v>
      </c>
      <c r="F349" s="34">
        <v>27.67</v>
      </c>
      <c r="G349" s="26"/>
      <c r="H349" s="8" t="str">
        <f t="shared" si="8"/>
        <v>-</v>
      </c>
      <c r="I349" s="12"/>
      <c r="J349" s="43">
        <v>2</v>
      </c>
      <c r="K349" s="61" t="s">
        <v>218</v>
      </c>
      <c r="L349" s="76" t="s">
        <v>362</v>
      </c>
      <c r="M349" s="69" t="s">
        <v>286</v>
      </c>
    </row>
    <row r="350" spans="1:13" ht="11.25">
      <c r="A350" s="14"/>
      <c r="B350" s="33">
        <v>343</v>
      </c>
      <c r="C350" s="17" t="s">
        <v>208</v>
      </c>
      <c r="D350" s="4">
        <v>18</v>
      </c>
      <c r="E350" s="4" t="s">
        <v>4</v>
      </c>
      <c r="F350" s="37">
        <v>41.37</v>
      </c>
      <c r="G350" s="26"/>
      <c r="H350" s="8"/>
      <c r="I350" s="12"/>
      <c r="J350" s="43">
        <v>2</v>
      </c>
      <c r="K350" s="61" t="s">
        <v>199</v>
      </c>
      <c r="L350" s="76" t="s">
        <v>362</v>
      </c>
      <c r="M350" s="69" t="s">
        <v>286</v>
      </c>
    </row>
    <row r="351" spans="1:13" ht="11.25">
      <c r="A351" s="14"/>
      <c r="B351" s="33">
        <v>344</v>
      </c>
      <c r="C351" s="17" t="s">
        <v>208</v>
      </c>
      <c r="D351" s="4">
        <v>18</v>
      </c>
      <c r="E351" s="4" t="s">
        <v>5</v>
      </c>
      <c r="F351" s="37">
        <v>64.38</v>
      </c>
      <c r="G351" s="26"/>
      <c r="H351" s="8" t="str">
        <f t="shared" si="8"/>
        <v>-</v>
      </c>
      <c r="I351" s="12"/>
      <c r="J351" s="43">
        <v>2</v>
      </c>
      <c r="K351" s="61" t="s">
        <v>200</v>
      </c>
      <c r="L351" s="76" t="s">
        <v>362</v>
      </c>
      <c r="M351" s="69" t="s">
        <v>286</v>
      </c>
    </row>
    <row r="352" spans="1:13" ht="11.25">
      <c r="A352" s="14"/>
      <c r="B352" s="33">
        <v>345</v>
      </c>
      <c r="C352" s="17" t="s">
        <v>208</v>
      </c>
      <c r="D352" s="4">
        <v>18</v>
      </c>
      <c r="E352" s="4" t="s">
        <v>6</v>
      </c>
      <c r="F352" s="37">
        <v>86.27</v>
      </c>
      <c r="G352" s="26">
        <v>86.6</v>
      </c>
      <c r="H352" s="8">
        <f>IF((F352&lt;&gt;0)*AND(G352&lt;&gt;0),F352-G352,"-")</f>
        <v>-0.3299999999999983</v>
      </c>
      <c r="I352" s="12">
        <v>76</v>
      </c>
      <c r="J352" s="44">
        <v>1</v>
      </c>
      <c r="K352" s="62" t="s">
        <v>73</v>
      </c>
      <c r="L352" s="77" t="s">
        <v>362</v>
      </c>
      <c r="M352" s="66" t="s">
        <v>209</v>
      </c>
    </row>
    <row r="353" spans="1:13" ht="11.25">
      <c r="A353" s="14"/>
      <c r="B353" s="33">
        <v>346</v>
      </c>
      <c r="C353" s="17" t="s">
        <v>208</v>
      </c>
      <c r="D353" s="4">
        <v>19</v>
      </c>
      <c r="E353" s="4" t="s">
        <v>5</v>
      </c>
      <c r="F353" s="34">
        <v>66.41</v>
      </c>
      <c r="G353" s="26">
        <v>66.5</v>
      </c>
      <c r="H353" s="8">
        <f>IF((F353&lt;&gt;0)*AND(G353&lt;&gt;0),F353-G353,"-")</f>
        <v>-0.09000000000000341</v>
      </c>
      <c r="I353" s="12">
        <v>43</v>
      </c>
      <c r="J353" s="44">
        <v>1</v>
      </c>
      <c r="K353" s="62" t="s">
        <v>15</v>
      </c>
      <c r="L353" s="78" t="s">
        <v>362</v>
      </c>
      <c r="M353" s="66" t="s">
        <v>209</v>
      </c>
    </row>
    <row r="354" spans="1:13" ht="11.25">
      <c r="A354" s="14"/>
      <c r="B354" s="33">
        <v>347</v>
      </c>
      <c r="C354" s="17" t="s">
        <v>208</v>
      </c>
      <c r="D354" s="4">
        <v>19</v>
      </c>
      <c r="E354" s="4" t="s">
        <v>4</v>
      </c>
      <c r="F354" s="34">
        <v>40.6</v>
      </c>
      <c r="G354" s="26">
        <v>37.57</v>
      </c>
      <c r="H354" s="8">
        <f>IF((F354&lt;&gt;0)*AND(G354&lt;&gt;0),F354-G354,"-")</f>
        <v>3.030000000000001</v>
      </c>
      <c r="I354" s="12">
        <v>58</v>
      </c>
      <c r="J354" s="44">
        <v>1</v>
      </c>
      <c r="K354" s="62" t="s">
        <v>28</v>
      </c>
      <c r="L354" s="78" t="s">
        <v>362</v>
      </c>
      <c r="M354" s="66" t="s">
        <v>209</v>
      </c>
    </row>
    <row r="355" spans="1:13" ht="11.25">
      <c r="A355" s="14"/>
      <c r="B355" s="33">
        <v>348</v>
      </c>
      <c r="C355" s="17" t="s">
        <v>208</v>
      </c>
      <c r="D355" s="4">
        <v>19</v>
      </c>
      <c r="E355" s="4" t="s">
        <v>4</v>
      </c>
      <c r="F355" s="34">
        <v>40.27</v>
      </c>
      <c r="G355" s="26"/>
      <c r="H355" s="8" t="str">
        <f t="shared" si="8"/>
        <v>-</v>
      </c>
      <c r="I355" s="12"/>
      <c r="J355" s="43">
        <v>2</v>
      </c>
      <c r="K355" s="61" t="s">
        <v>201</v>
      </c>
      <c r="L355" s="76" t="s">
        <v>362</v>
      </c>
      <c r="M355" s="69" t="s">
        <v>286</v>
      </c>
    </row>
    <row r="356" spans="1:13" ht="11.25">
      <c r="A356" s="14"/>
      <c r="B356" s="33">
        <v>349</v>
      </c>
      <c r="C356" s="17" t="s">
        <v>208</v>
      </c>
      <c r="D356" s="4">
        <v>19</v>
      </c>
      <c r="E356" s="4" t="s">
        <v>4</v>
      </c>
      <c r="F356" s="34">
        <v>27.67</v>
      </c>
      <c r="G356" s="26"/>
      <c r="H356" s="8" t="str">
        <f t="shared" si="8"/>
        <v>-</v>
      </c>
      <c r="I356" s="12"/>
      <c r="J356" s="43">
        <v>2</v>
      </c>
      <c r="K356" s="61" t="s">
        <v>302</v>
      </c>
      <c r="L356" s="76" t="s">
        <v>362</v>
      </c>
      <c r="M356" s="69" t="s">
        <v>286</v>
      </c>
    </row>
    <row r="357" spans="1:13" ht="11.25">
      <c r="A357" s="14"/>
      <c r="B357" s="33">
        <v>350</v>
      </c>
      <c r="C357" s="17" t="s">
        <v>208</v>
      </c>
      <c r="D357" s="4">
        <v>19</v>
      </c>
      <c r="E357" s="4" t="s">
        <v>4</v>
      </c>
      <c r="F357" s="34">
        <v>27.8</v>
      </c>
      <c r="G357" s="26"/>
      <c r="H357" s="8" t="str">
        <f t="shared" si="8"/>
        <v>-</v>
      </c>
      <c r="I357" s="12"/>
      <c r="J357" s="43">
        <v>2</v>
      </c>
      <c r="K357" s="61" t="s">
        <v>255</v>
      </c>
      <c r="L357" s="76" t="s">
        <v>362</v>
      </c>
      <c r="M357" s="69" t="s">
        <v>286</v>
      </c>
    </row>
    <row r="358" spans="1:13" ht="11.25">
      <c r="A358" s="14"/>
      <c r="B358" s="33">
        <v>351</v>
      </c>
      <c r="C358" s="17" t="s">
        <v>208</v>
      </c>
      <c r="D358" s="4">
        <v>19</v>
      </c>
      <c r="E358" s="4" t="s">
        <v>4</v>
      </c>
      <c r="F358" s="34">
        <v>27.67</v>
      </c>
      <c r="G358" s="26"/>
      <c r="H358" s="8" t="str">
        <f t="shared" si="8"/>
        <v>-</v>
      </c>
      <c r="I358" s="12"/>
      <c r="J358" s="43">
        <v>2</v>
      </c>
      <c r="K358" s="61" t="s">
        <v>202</v>
      </c>
      <c r="L358" s="76" t="s">
        <v>362</v>
      </c>
      <c r="M358" s="69" t="s">
        <v>286</v>
      </c>
    </row>
    <row r="359" spans="1:13" ht="11.25">
      <c r="A359" s="14"/>
      <c r="B359" s="33">
        <v>352</v>
      </c>
      <c r="C359" s="17" t="s">
        <v>208</v>
      </c>
      <c r="D359" s="4">
        <v>19</v>
      </c>
      <c r="E359" s="4" t="s">
        <v>4</v>
      </c>
      <c r="F359" s="37">
        <v>41.37</v>
      </c>
      <c r="G359" s="26"/>
      <c r="H359" s="8" t="str">
        <f>IF((F359&lt;&gt;0)*AND(G359&lt;&gt;0),F359-G359,"-")</f>
        <v>-</v>
      </c>
      <c r="I359" s="12"/>
      <c r="J359" s="43">
        <v>2</v>
      </c>
      <c r="K359" s="61" t="s">
        <v>290</v>
      </c>
      <c r="L359" s="76" t="s">
        <v>362</v>
      </c>
      <c r="M359" s="69" t="s">
        <v>286</v>
      </c>
    </row>
    <row r="360" spans="1:13" ht="11.25">
      <c r="A360" s="14"/>
      <c r="B360" s="33">
        <v>353</v>
      </c>
      <c r="C360" s="17" t="s">
        <v>208</v>
      </c>
      <c r="D360" s="4">
        <v>19</v>
      </c>
      <c r="E360" s="4" t="s">
        <v>5</v>
      </c>
      <c r="F360" s="37">
        <v>64.38</v>
      </c>
      <c r="G360" s="26"/>
      <c r="H360" s="8"/>
      <c r="I360" s="12"/>
      <c r="J360" s="43">
        <v>2</v>
      </c>
      <c r="K360" s="61" t="s">
        <v>332</v>
      </c>
      <c r="L360" s="76" t="s">
        <v>362</v>
      </c>
      <c r="M360" s="69" t="s">
        <v>286</v>
      </c>
    </row>
    <row r="361" spans="1:13" ht="11.25">
      <c r="A361" s="14"/>
      <c r="B361" s="33">
        <v>354</v>
      </c>
      <c r="C361" s="17" t="s">
        <v>208</v>
      </c>
      <c r="D361" s="4">
        <v>19</v>
      </c>
      <c r="E361" s="4" t="s">
        <v>6</v>
      </c>
      <c r="F361" s="37">
        <v>86.27</v>
      </c>
      <c r="G361" s="26"/>
      <c r="H361" s="8"/>
      <c r="I361" s="12"/>
      <c r="J361" s="43">
        <v>2</v>
      </c>
      <c r="K361" s="61" t="s">
        <v>249</v>
      </c>
      <c r="L361" s="76" t="s">
        <v>362</v>
      </c>
      <c r="M361" s="69" t="s">
        <v>286</v>
      </c>
    </row>
    <row r="362" spans="1:13" ht="11.25">
      <c r="A362" s="14"/>
      <c r="B362" s="33">
        <v>355</v>
      </c>
      <c r="C362" s="17" t="s">
        <v>208</v>
      </c>
      <c r="D362" s="4">
        <v>20</v>
      </c>
      <c r="E362" s="4" t="s">
        <v>5</v>
      </c>
      <c r="F362" s="34">
        <v>66.41</v>
      </c>
      <c r="G362" s="26"/>
      <c r="H362" s="8"/>
      <c r="I362" s="12"/>
      <c r="J362" s="43">
        <v>2</v>
      </c>
      <c r="K362" s="61" t="s">
        <v>249</v>
      </c>
      <c r="L362" s="76" t="s">
        <v>362</v>
      </c>
      <c r="M362" s="69" t="s">
        <v>286</v>
      </c>
    </row>
    <row r="363" spans="1:13" ht="12" customHeight="1">
      <c r="A363" s="14"/>
      <c r="B363" s="33">
        <v>356</v>
      </c>
      <c r="C363" s="17" t="s">
        <v>208</v>
      </c>
      <c r="D363" s="4">
        <v>20</v>
      </c>
      <c r="E363" s="4" t="s">
        <v>4</v>
      </c>
      <c r="F363" s="34">
        <v>40.6</v>
      </c>
      <c r="G363" s="26">
        <v>40.13</v>
      </c>
      <c r="H363" s="8">
        <f>IF((F363&lt;&gt;0)*AND(G363&lt;&gt;0),F363-G363,"-")</f>
        <v>0.46999999999999886</v>
      </c>
      <c r="I363" s="12">
        <v>47</v>
      </c>
      <c r="J363" s="44">
        <v>1</v>
      </c>
      <c r="K363" s="62" t="s">
        <v>62</v>
      </c>
      <c r="L363" s="78" t="s">
        <v>362</v>
      </c>
      <c r="M363" s="66" t="s">
        <v>209</v>
      </c>
    </row>
    <row r="364" spans="1:13" ht="11.25">
      <c r="A364" s="14"/>
      <c r="B364" s="33">
        <v>357</v>
      </c>
      <c r="C364" s="17" t="s">
        <v>208</v>
      </c>
      <c r="D364" s="4">
        <v>20</v>
      </c>
      <c r="E364" s="4" t="s">
        <v>4</v>
      </c>
      <c r="F364" s="34">
        <v>40.27</v>
      </c>
      <c r="G364" s="27"/>
      <c r="H364" s="11"/>
      <c r="I364" s="13"/>
      <c r="J364" s="43">
        <v>2</v>
      </c>
      <c r="K364" s="61" t="s">
        <v>335</v>
      </c>
      <c r="L364" s="76" t="s">
        <v>362</v>
      </c>
      <c r="M364" s="69" t="s">
        <v>286</v>
      </c>
    </row>
    <row r="365" spans="1:13" ht="11.25">
      <c r="A365" s="14"/>
      <c r="B365" s="33">
        <v>358</v>
      </c>
      <c r="C365" s="17" t="s">
        <v>208</v>
      </c>
      <c r="D365" s="4">
        <v>20</v>
      </c>
      <c r="E365" s="4" t="s">
        <v>4</v>
      </c>
      <c r="F365" s="34">
        <v>27.67</v>
      </c>
      <c r="G365" s="26"/>
      <c r="H365" s="8" t="str">
        <f t="shared" si="8"/>
        <v>-</v>
      </c>
      <c r="I365" s="12"/>
      <c r="J365" s="43">
        <v>2</v>
      </c>
      <c r="K365" s="61" t="s">
        <v>342</v>
      </c>
      <c r="L365" s="76" t="s">
        <v>362</v>
      </c>
      <c r="M365" s="69" t="s">
        <v>286</v>
      </c>
    </row>
    <row r="366" spans="1:13" ht="11.25">
      <c r="A366" s="14"/>
      <c r="B366" s="33">
        <v>359</v>
      </c>
      <c r="C366" s="17" t="s">
        <v>208</v>
      </c>
      <c r="D366" s="4">
        <v>20</v>
      </c>
      <c r="E366" s="4" t="s">
        <v>4</v>
      </c>
      <c r="F366" s="34">
        <v>27.8</v>
      </c>
      <c r="G366" s="26"/>
      <c r="H366" s="8" t="str">
        <f t="shared" si="8"/>
        <v>-</v>
      </c>
      <c r="I366" s="12"/>
      <c r="J366" s="43">
        <v>2</v>
      </c>
      <c r="K366" s="61" t="s">
        <v>342</v>
      </c>
      <c r="L366" s="76" t="s">
        <v>362</v>
      </c>
      <c r="M366" s="69" t="s">
        <v>286</v>
      </c>
    </row>
    <row r="367" spans="1:13" ht="11.25">
      <c r="A367" s="14"/>
      <c r="B367" s="33">
        <v>360</v>
      </c>
      <c r="C367" s="17" t="s">
        <v>208</v>
      </c>
      <c r="D367" s="4">
        <v>20</v>
      </c>
      <c r="E367" s="4" t="s">
        <v>4</v>
      </c>
      <c r="F367" s="34">
        <v>27.67</v>
      </c>
      <c r="G367" s="26"/>
      <c r="H367" s="8" t="str">
        <f t="shared" si="8"/>
        <v>-</v>
      </c>
      <c r="I367" s="12"/>
      <c r="J367" s="43">
        <v>2</v>
      </c>
      <c r="K367" s="61" t="s">
        <v>342</v>
      </c>
      <c r="L367" s="76" t="s">
        <v>362</v>
      </c>
      <c r="M367" s="69" t="s">
        <v>286</v>
      </c>
    </row>
    <row r="368" spans="1:13" ht="11.25">
      <c r="A368" s="14"/>
      <c r="B368" s="33">
        <v>361</v>
      </c>
      <c r="C368" s="17" t="s">
        <v>208</v>
      </c>
      <c r="D368" s="4">
        <v>20</v>
      </c>
      <c r="E368" s="4" t="s">
        <v>4</v>
      </c>
      <c r="F368" s="37">
        <v>41.37</v>
      </c>
      <c r="G368" s="26"/>
      <c r="H368" s="8"/>
      <c r="I368" s="12"/>
      <c r="J368" s="43">
        <v>2</v>
      </c>
      <c r="K368" s="61" t="s">
        <v>338</v>
      </c>
      <c r="L368" s="76" t="s">
        <v>362</v>
      </c>
      <c r="M368" s="69" t="s">
        <v>286</v>
      </c>
    </row>
    <row r="369" spans="1:13" ht="11.25">
      <c r="A369" s="14"/>
      <c r="B369" s="33">
        <v>362</v>
      </c>
      <c r="C369" s="17" t="s">
        <v>208</v>
      </c>
      <c r="D369" s="4">
        <v>20</v>
      </c>
      <c r="E369" s="4" t="s">
        <v>5</v>
      </c>
      <c r="F369" s="37">
        <v>64.38</v>
      </c>
      <c r="G369" s="26"/>
      <c r="H369" s="8" t="str">
        <f t="shared" si="8"/>
        <v>-</v>
      </c>
      <c r="I369" s="12"/>
      <c r="J369" s="43">
        <v>2</v>
      </c>
      <c r="K369" s="61" t="s">
        <v>203</v>
      </c>
      <c r="L369" s="76" t="s">
        <v>362</v>
      </c>
      <c r="M369" s="69" t="s">
        <v>286</v>
      </c>
    </row>
    <row r="370" spans="1:13" ht="11.25">
      <c r="A370" s="14"/>
      <c r="B370" s="33">
        <v>363</v>
      </c>
      <c r="C370" s="17" t="s">
        <v>208</v>
      </c>
      <c r="D370" s="4">
        <v>20</v>
      </c>
      <c r="E370" s="4" t="s">
        <v>6</v>
      </c>
      <c r="F370" s="37">
        <v>86.27</v>
      </c>
      <c r="G370" s="26"/>
      <c r="H370" s="8"/>
      <c r="I370" s="12"/>
      <c r="J370" s="43">
        <v>2</v>
      </c>
      <c r="K370" s="61" t="s">
        <v>249</v>
      </c>
      <c r="L370" s="76" t="s">
        <v>362</v>
      </c>
      <c r="M370" s="69" t="s">
        <v>286</v>
      </c>
    </row>
    <row r="371" spans="1:13" ht="11.25">
      <c r="A371" s="14"/>
      <c r="B371" s="33">
        <v>364</v>
      </c>
      <c r="C371" s="17" t="s">
        <v>208</v>
      </c>
      <c r="D371" s="4">
        <v>21</v>
      </c>
      <c r="E371" s="4" t="s">
        <v>5</v>
      </c>
      <c r="F371" s="34">
        <v>66.41</v>
      </c>
      <c r="G371" s="26">
        <v>52.45</v>
      </c>
      <c r="H371" s="8">
        <f>IF((F371&lt;&gt;0)*AND(G371&lt;&gt;0),F371-G371,"-")</f>
        <v>13.959999999999994</v>
      </c>
      <c r="I371" s="12">
        <v>126</v>
      </c>
      <c r="J371" s="44">
        <v>1</v>
      </c>
      <c r="K371" s="62" t="s">
        <v>61</v>
      </c>
      <c r="L371" s="78" t="s">
        <v>362</v>
      </c>
      <c r="M371" s="66" t="s">
        <v>209</v>
      </c>
    </row>
    <row r="372" spans="1:13" ht="11.25">
      <c r="A372" s="14"/>
      <c r="B372" s="33">
        <v>365</v>
      </c>
      <c r="C372" s="17" t="s">
        <v>208</v>
      </c>
      <c r="D372" s="4">
        <v>21</v>
      </c>
      <c r="E372" s="4" t="s">
        <v>4</v>
      </c>
      <c r="F372" s="34">
        <v>40.6</v>
      </c>
      <c r="G372" s="26">
        <v>44.26</v>
      </c>
      <c r="H372" s="8">
        <f>IF((F372&lt;&gt;0)*AND(G372&lt;&gt;0),F372-G372,"-")</f>
        <v>-3.6599999999999966</v>
      </c>
      <c r="I372" s="12">
        <v>38</v>
      </c>
      <c r="J372" s="44">
        <v>1</v>
      </c>
      <c r="K372" s="62" t="s">
        <v>45</v>
      </c>
      <c r="L372" s="77" t="s">
        <v>362</v>
      </c>
      <c r="M372" s="66" t="s">
        <v>209</v>
      </c>
    </row>
    <row r="373" spans="1:13" ht="11.25">
      <c r="A373" s="14"/>
      <c r="B373" s="33">
        <v>366</v>
      </c>
      <c r="C373" s="17" t="s">
        <v>208</v>
      </c>
      <c r="D373" s="4">
        <v>21</v>
      </c>
      <c r="E373" s="4" t="s">
        <v>4</v>
      </c>
      <c r="F373" s="34">
        <v>40.27</v>
      </c>
      <c r="G373" s="26"/>
      <c r="H373" s="8" t="str">
        <f t="shared" si="8"/>
        <v>-</v>
      </c>
      <c r="I373" s="12"/>
      <c r="J373" s="43">
        <v>2</v>
      </c>
      <c r="K373" s="61" t="s">
        <v>198</v>
      </c>
      <c r="L373" s="76" t="s">
        <v>362</v>
      </c>
      <c r="M373" s="69" t="s">
        <v>286</v>
      </c>
    </row>
    <row r="374" spans="1:13" ht="11.25">
      <c r="A374" s="14"/>
      <c r="B374" s="33">
        <v>367</v>
      </c>
      <c r="C374" s="17" t="s">
        <v>208</v>
      </c>
      <c r="D374" s="4">
        <v>21</v>
      </c>
      <c r="E374" s="4" t="s">
        <v>4</v>
      </c>
      <c r="F374" s="34">
        <v>27.67</v>
      </c>
      <c r="G374" s="26"/>
      <c r="H374" s="8" t="str">
        <f t="shared" si="8"/>
        <v>-</v>
      </c>
      <c r="I374" s="12"/>
      <c r="J374" s="43">
        <v>2</v>
      </c>
      <c r="K374" s="61" t="s">
        <v>254</v>
      </c>
      <c r="L374" s="76" t="s">
        <v>362</v>
      </c>
      <c r="M374" s="69" t="s">
        <v>286</v>
      </c>
    </row>
    <row r="375" spans="1:13" ht="11.25">
      <c r="A375" s="14"/>
      <c r="B375" s="33">
        <v>368</v>
      </c>
      <c r="C375" s="17" t="s">
        <v>208</v>
      </c>
      <c r="D375" s="4">
        <v>21</v>
      </c>
      <c r="E375" s="4" t="s">
        <v>4</v>
      </c>
      <c r="F375" s="34">
        <v>27.8</v>
      </c>
      <c r="G375" s="26"/>
      <c r="H375" s="8"/>
      <c r="I375" s="12"/>
      <c r="J375" s="43">
        <v>2</v>
      </c>
      <c r="K375" s="61" t="s">
        <v>336</v>
      </c>
      <c r="L375" s="76" t="s">
        <v>362</v>
      </c>
      <c r="M375" s="69" t="s">
        <v>286</v>
      </c>
    </row>
    <row r="376" spans="1:13" ht="11.25">
      <c r="A376" s="14"/>
      <c r="B376" s="33">
        <v>369</v>
      </c>
      <c r="C376" s="17" t="s">
        <v>208</v>
      </c>
      <c r="D376" s="4">
        <v>21</v>
      </c>
      <c r="E376" s="4" t="s">
        <v>4</v>
      </c>
      <c r="F376" s="34">
        <v>27.67</v>
      </c>
      <c r="G376" s="26"/>
      <c r="H376" s="8" t="str">
        <f t="shared" si="8"/>
        <v>-</v>
      </c>
      <c r="I376" s="12"/>
      <c r="J376" s="43">
        <v>2</v>
      </c>
      <c r="K376" s="61" t="s">
        <v>258</v>
      </c>
      <c r="L376" s="76" t="s">
        <v>362</v>
      </c>
      <c r="M376" s="69" t="s">
        <v>286</v>
      </c>
    </row>
    <row r="377" spans="1:13" ht="11.25">
      <c r="A377" s="14"/>
      <c r="B377" s="33">
        <v>370</v>
      </c>
      <c r="C377" s="17" t="s">
        <v>208</v>
      </c>
      <c r="D377" s="4">
        <v>21</v>
      </c>
      <c r="E377" s="4" t="s">
        <v>4</v>
      </c>
      <c r="F377" s="37">
        <v>41.37</v>
      </c>
      <c r="G377" s="26"/>
      <c r="H377" s="8" t="str">
        <f t="shared" si="8"/>
        <v>-</v>
      </c>
      <c r="I377" s="12"/>
      <c r="J377" s="43">
        <v>2</v>
      </c>
      <c r="K377" s="61" t="s">
        <v>204</v>
      </c>
      <c r="L377" s="76" t="s">
        <v>362</v>
      </c>
      <c r="M377" s="69" t="s">
        <v>286</v>
      </c>
    </row>
    <row r="378" spans="1:13" ht="11.25">
      <c r="A378" s="14"/>
      <c r="B378" s="33">
        <v>371</v>
      </c>
      <c r="C378" s="17" t="s">
        <v>208</v>
      </c>
      <c r="D378" s="4">
        <v>21</v>
      </c>
      <c r="E378" s="4" t="s">
        <v>5</v>
      </c>
      <c r="F378" s="37">
        <v>64.38</v>
      </c>
      <c r="G378" s="26"/>
      <c r="H378" s="8" t="str">
        <f t="shared" si="8"/>
        <v>-</v>
      </c>
      <c r="I378" s="12"/>
      <c r="J378" s="43">
        <v>2</v>
      </c>
      <c r="K378" s="61" t="s">
        <v>219</v>
      </c>
      <c r="L378" s="76" t="s">
        <v>362</v>
      </c>
      <c r="M378" s="69" t="s">
        <v>286</v>
      </c>
    </row>
    <row r="379" spans="1:13" ht="11.25">
      <c r="A379" s="14"/>
      <c r="B379" s="33">
        <v>372</v>
      </c>
      <c r="C379" s="17" t="s">
        <v>208</v>
      </c>
      <c r="D379" s="4">
        <v>21</v>
      </c>
      <c r="E379" s="4" t="s">
        <v>6</v>
      </c>
      <c r="F379" s="37">
        <v>86.27</v>
      </c>
      <c r="G379" s="26"/>
      <c r="H379" s="8" t="str">
        <f t="shared" si="8"/>
        <v>-</v>
      </c>
      <c r="I379" s="12"/>
      <c r="J379" s="43">
        <v>2</v>
      </c>
      <c r="K379" s="61" t="s">
        <v>249</v>
      </c>
      <c r="L379" s="76" t="s">
        <v>362</v>
      </c>
      <c r="M379" s="69" t="s">
        <v>286</v>
      </c>
    </row>
    <row r="380" spans="1:13" ht="11.25">
      <c r="A380" s="14"/>
      <c r="B380" s="33">
        <v>373</v>
      </c>
      <c r="C380" s="17" t="s">
        <v>208</v>
      </c>
      <c r="D380" s="4">
        <v>22</v>
      </c>
      <c r="E380" s="4" t="s">
        <v>5</v>
      </c>
      <c r="F380" s="34">
        <v>66.41</v>
      </c>
      <c r="G380" s="26"/>
      <c r="H380" s="8" t="str">
        <f t="shared" si="8"/>
        <v>-</v>
      </c>
      <c r="I380" s="12"/>
      <c r="J380" s="43">
        <v>2</v>
      </c>
      <c r="K380" s="91" t="s">
        <v>249</v>
      </c>
      <c r="L380" s="76" t="s">
        <v>362</v>
      </c>
      <c r="M380" s="69" t="s">
        <v>286</v>
      </c>
    </row>
    <row r="381" spans="1:13" ht="13.5" customHeight="1">
      <c r="A381" s="14"/>
      <c r="B381" s="33">
        <v>374</v>
      </c>
      <c r="C381" s="17" t="s">
        <v>208</v>
      </c>
      <c r="D381" s="4">
        <v>23</v>
      </c>
      <c r="E381" s="4" t="s">
        <v>4</v>
      </c>
      <c r="F381" s="34">
        <v>40.61</v>
      </c>
      <c r="G381" s="26">
        <v>42.3</v>
      </c>
      <c r="H381" s="8">
        <f t="shared" si="8"/>
        <v>-1.6899999999999977</v>
      </c>
      <c r="I381" s="12">
        <v>98</v>
      </c>
      <c r="J381" s="44">
        <v>1</v>
      </c>
      <c r="K381" s="66" t="s">
        <v>119</v>
      </c>
      <c r="L381" s="7" t="s">
        <v>362</v>
      </c>
      <c r="M381" s="66" t="s">
        <v>209</v>
      </c>
    </row>
    <row r="382" spans="1:13" ht="11.25">
      <c r="A382" s="14"/>
      <c r="B382" s="33">
        <v>375</v>
      </c>
      <c r="C382" s="17" t="s">
        <v>208</v>
      </c>
      <c r="D382" s="4">
        <v>22</v>
      </c>
      <c r="E382" s="4" t="s">
        <v>4</v>
      </c>
      <c r="F382" s="34">
        <v>41.66</v>
      </c>
      <c r="G382" s="26"/>
      <c r="H382" s="8" t="str">
        <f t="shared" si="8"/>
        <v>-</v>
      </c>
      <c r="I382" s="12"/>
      <c r="J382" s="43">
        <v>2</v>
      </c>
      <c r="K382" s="103" t="s">
        <v>282</v>
      </c>
      <c r="L382" s="76" t="s">
        <v>362</v>
      </c>
      <c r="M382" s="69" t="s">
        <v>286</v>
      </c>
    </row>
    <row r="383" spans="1:13" ht="11.25">
      <c r="A383" s="14"/>
      <c r="B383" s="33">
        <v>376</v>
      </c>
      <c r="C383" s="17" t="s">
        <v>208</v>
      </c>
      <c r="D383" s="4">
        <v>22</v>
      </c>
      <c r="E383" s="4" t="s">
        <v>4</v>
      </c>
      <c r="F383" s="34">
        <v>27.67</v>
      </c>
      <c r="G383" s="26"/>
      <c r="H383" s="8" t="str">
        <f t="shared" si="8"/>
        <v>-</v>
      </c>
      <c r="I383" s="12"/>
      <c r="J383" s="43">
        <v>2</v>
      </c>
      <c r="K383" s="61" t="s">
        <v>258</v>
      </c>
      <c r="L383" s="76" t="s">
        <v>362</v>
      </c>
      <c r="M383" s="69" t="s">
        <v>286</v>
      </c>
    </row>
    <row r="384" spans="1:13" ht="11.25">
      <c r="A384" s="14"/>
      <c r="B384" s="33">
        <v>377</v>
      </c>
      <c r="C384" s="17" t="s">
        <v>208</v>
      </c>
      <c r="D384" s="4">
        <v>22</v>
      </c>
      <c r="E384" s="4" t="s">
        <v>4</v>
      </c>
      <c r="F384" s="34">
        <v>27.8</v>
      </c>
      <c r="G384" s="26"/>
      <c r="H384" s="8"/>
      <c r="I384" s="12"/>
      <c r="J384" s="43">
        <v>2</v>
      </c>
      <c r="K384" s="61" t="s">
        <v>383</v>
      </c>
      <c r="L384" s="76" t="s">
        <v>362</v>
      </c>
      <c r="M384" s="69" t="s">
        <v>286</v>
      </c>
    </row>
    <row r="385" spans="1:13" ht="11.25">
      <c r="A385" s="14"/>
      <c r="B385" s="33">
        <v>378</v>
      </c>
      <c r="C385" s="17" t="s">
        <v>208</v>
      </c>
      <c r="D385" s="4">
        <v>22</v>
      </c>
      <c r="E385" s="4" t="s">
        <v>4</v>
      </c>
      <c r="F385" s="34">
        <v>27.67</v>
      </c>
      <c r="G385" s="26"/>
      <c r="H385" s="8" t="str">
        <f t="shared" si="8"/>
        <v>-</v>
      </c>
      <c r="I385" s="12"/>
      <c r="J385" s="43">
        <v>2</v>
      </c>
      <c r="K385" s="61" t="s">
        <v>254</v>
      </c>
      <c r="L385" s="76" t="s">
        <v>362</v>
      </c>
      <c r="M385" s="69" t="s">
        <v>286</v>
      </c>
    </row>
    <row r="386" spans="1:13" ht="11.25">
      <c r="A386" s="14"/>
      <c r="B386" s="33">
        <v>379</v>
      </c>
      <c r="C386" s="17" t="s">
        <v>208</v>
      </c>
      <c r="D386" s="4">
        <v>23</v>
      </c>
      <c r="E386" s="4" t="s">
        <v>4</v>
      </c>
      <c r="F386" s="37">
        <v>40.32</v>
      </c>
      <c r="G386" s="26"/>
      <c r="H386" s="8"/>
      <c r="I386" s="12"/>
      <c r="J386" s="43">
        <v>2</v>
      </c>
      <c r="K386" s="61" t="s">
        <v>217</v>
      </c>
      <c r="L386" s="76" t="s">
        <v>362</v>
      </c>
      <c r="M386" s="69" t="s">
        <v>286</v>
      </c>
    </row>
    <row r="387" spans="1:13" ht="11.25">
      <c r="A387" s="14"/>
      <c r="B387" s="33">
        <v>380</v>
      </c>
      <c r="C387" s="17" t="s">
        <v>208</v>
      </c>
      <c r="D387" s="4">
        <v>22</v>
      </c>
      <c r="E387" s="4" t="s">
        <v>5</v>
      </c>
      <c r="F387" s="37">
        <v>60.37</v>
      </c>
      <c r="G387" s="26"/>
      <c r="H387" s="8"/>
      <c r="I387" s="12"/>
      <c r="J387" s="43">
        <v>2</v>
      </c>
      <c r="K387" s="61" t="s">
        <v>299</v>
      </c>
      <c r="L387" s="76" t="s">
        <v>362</v>
      </c>
      <c r="M387" s="69" t="s">
        <v>286</v>
      </c>
    </row>
    <row r="388" spans="1:13" ht="11.25">
      <c r="A388" s="14"/>
      <c r="B388" s="33">
        <v>381</v>
      </c>
      <c r="C388" s="17" t="s">
        <v>208</v>
      </c>
      <c r="D388" s="4">
        <v>22</v>
      </c>
      <c r="E388" s="4" t="s">
        <v>6</v>
      </c>
      <c r="F388" s="37">
        <v>86.27</v>
      </c>
      <c r="G388" s="26"/>
      <c r="H388" s="8" t="str">
        <f t="shared" si="8"/>
        <v>-</v>
      </c>
      <c r="I388" s="12"/>
      <c r="J388" s="43">
        <v>2</v>
      </c>
      <c r="K388" s="61" t="s">
        <v>249</v>
      </c>
      <c r="L388" s="76" t="s">
        <v>362</v>
      </c>
      <c r="M388" s="69" t="s">
        <v>286</v>
      </c>
    </row>
    <row r="389" spans="1:13" ht="11.25">
      <c r="A389" s="14"/>
      <c r="B389" s="33">
        <v>382</v>
      </c>
      <c r="C389" s="17" t="s">
        <v>208</v>
      </c>
      <c r="D389" s="4">
        <v>23</v>
      </c>
      <c r="E389" s="4" t="s">
        <v>5</v>
      </c>
      <c r="F389" s="34">
        <v>66.41</v>
      </c>
      <c r="G389" s="28"/>
      <c r="H389" s="8"/>
      <c r="I389" s="12"/>
      <c r="J389" s="43">
        <v>2</v>
      </c>
      <c r="K389" s="61" t="s">
        <v>249</v>
      </c>
      <c r="L389" s="76" t="s">
        <v>362</v>
      </c>
      <c r="M389" s="69" t="s">
        <v>286</v>
      </c>
    </row>
    <row r="390" spans="1:13" ht="12.75" customHeight="1">
      <c r="A390" s="14"/>
      <c r="B390" s="33">
        <v>383</v>
      </c>
      <c r="C390" s="17" t="s">
        <v>208</v>
      </c>
      <c r="D390" s="4">
        <v>23</v>
      </c>
      <c r="E390" s="4" t="s">
        <v>4</v>
      </c>
      <c r="F390" s="34">
        <v>40.61</v>
      </c>
      <c r="G390" s="26">
        <v>43.4</v>
      </c>
      <c r="H390" s="8">
        <f>IF((F390&lt;&gt;0)*AND(G390&lt;&gt;0),F390-G390,"-")</f>
        <v>-2.789999999999999</v>
      </c>
      <c r="I390" s="12">
        <v>145</v>
      </c>
      <c r="J390" s="44">
        <v>1</v>
      </c>
      <c r="K390" s="62" t="s">
        <v>26</v>
      </c>
      <c r="L390" s="77" t="s">
        <v>362</v>
      </c>
      <c r="M390" s="66" t="s">
        <v>209</v>
      </c>
    </row>
    <row r="391" spans="1:13" ht="11.25">
      <c r="A391" s="14"/>
      <c r="B391" s="33">
        <v>384</v>
      </c>
      <c r="C391" s="17" t="s">
        <v>208</v>
      </c>
      <c r="D391" s="4">
        <v>23</v>
      </c>
      <c r="E391" s="4" t="s">
        <v>4</v>
      </c>
      <c r="F391" s="34">
        <v>41.66</v>
      </c>
      <c r="G391" s="26"/>
      <c r="H391" s="8" t="str">
        <f t="shared" si="8"/>
        <v>-</v>
      </c>
      <c r="I391" s="12"/>
      <c r="J391" s="43">
        <v>2</v>
      </c>
      <c r="K391" s="61" t="s">
        <v>205</v>
      </c>
      <c r="L391" s="76" t="s">
        <v>362</v>
      </c>
      <c r="M391" s="69" t="s">
        <v>286</v>
      </c>
    </row>
    <row r="392" spans="1:13" ht="11.25">
      <c r="A392" s="14"/>
      <c r="B392" s="33">
        <v>385</v>
      </c>
      <c r="C392" s="17" t="s">
        <v>208</v>
      </c>
      <c r="D392" s="4">
        <v>23</v>
      </c>
      <c r="E392" s="4" t="s">
        <v>4</v>
      </c>
      <c r="F392" s="34">
        <v>27.67</v>
      </c>
      <c r="G392" s="26"/>
      <c r="H392" s="8" t="str">
        <f t="shared" si="8"/>
        <v>-</v>
      </c>
      <c r="I392" s="12"/>
      <c r="J392" s="43">
        <v>2</v>
      </c>
      <c r="K392" s="61" t="s">
        <v>258</v>
      </c>
      <c r="L392" s="76" t="s">
        <v>362</v>
      </c>
      <c r="M392" s="69" t="s">
        <v>286</v>
      </c>
    </row>
    <row r="393" spans="1:13" ht="11.25">
      <c r="A393" s="14"/>
      <c r="B393" s="33">
        <v>386</v>
      </c>
      <c r="C393" s="17" t="s">
        <v>208</v>
      </c>
      <c r="D393" s="4">
        <v>23</v>
      </c>
      <c r="E393" s="4" t="s">
        <v>4</v>
      </c>
      <c r="F393" s="34">
        <v>27.8</v>
      </c>
      <c r="G393" s="26"/>
      <c r="H393" s="8" t="str">
        <f t="shared" si="8"/>
        <v>-</v>
      </c>
      <c r="I393" s="12"/>
      <c r="J393" s="43">
        <v>2</v>
      </c>
      <c r="K393" s="61" t="s">
        <v>258</v>
      </c>
      <c r="L393" s="76" t="s">
        <v>362</v>
      </c>
      <c r="M393" s="69" t="s">
        <v>286</v>
      </c>
    </row>
    <row r="394" spans="1:13" ht="11.25">
      <c r="A394" s="14"/>
      <c r="B394" s="33">
        <v>387</v>
      </c>
      <c r="C394" s="17" t="s">
        <v>208</v>
      </c>
      <c r="D394" s="4">
        <v>23</v>
      </c>
      <c r="E394" s="4" t="s">
        <v>4</v>
      </c>
      <c r="F394" s="34">
        <v>27.67</v>
      </c>
      <c r="G394" s="26"/>
      <c r="H394" s="8" t="str">
        <f t="shared" si="8"/>
        <v>-</v>
      </c>
      <c r="I394" s="12"/>
      <c r="J394" s="43">
        <v>2</v>
      </c>
      <c r="K394" s="61" t="s">
        <v>291</v>
      </c>
      <c r="L394" s="76" t="s">
        <v>362</v>
      </c>
      <c r="M394" s="69" t="s">
        <v>286</v>
      </c>
    </row>
    <row r="395" spans="1:13" ht="11.25">
      <c r="A395" s="14"/>
      <c r="B395" s="33">
        <v>388</v>
      </c>
      <c r="C395" s="17" t="s">
        <v>208</v>
      </c>
      <c r="D395" s="4">
        <v>23</v>
      </c>
      <c r="E395" s="4" t="s">
        <v>4</v>
      </c>
      <c r="F395" s="37">
        <v>40.32</v>
      </c>
      <c r="G395" s="26"/>
      <c r="H395" s="8"/>
      <c r="I395" s="12"/>
      <c r="J395" s="43">
        <v>2</v>
      </c>
      <c r="K395" s="61" t="s">
        <v>382</v>
      </c>
      <c r="L395" s="76" t="s">
        <v>362</v>
      </c>
      <c r="M395" s="69" t="s">
        <v>286</v>
      </c>
    </row>
    <row r="396" spans="1:13" ht="11.25">
      <c r="A396" s="14"/>
      <c r="B396" s="33">
        <v>389</v>
      </c>
      <c r="C396" s="17" t="s">
        <v>208</v>
      </c>
      <c r="D396" s="4">
        <v>23</v>
      </c>
      <c r="E396" s="4" t="s">
        <v>5</v>
      </c>
      <c r="F396" s="37">
        <v>60.37</v>
      </c>
      <c r="G396" s="26"/>
      <c r="H396" s="8"/>
      <c r="I396" s="12"/>
      <c r="J396" s="43">
        <v>2</v>
      </c>
      <c r="K396" s="61" t="s">
        <v>394</v>
      </c>
      <c r="L396" s="76" t="s">
        <v>362</v>
      </c>
      <c r="M396" s="69" t="s">
        <v>286</v>
      </c>
    </row>
    <row r="397" spans="1:13" ht="11.25">
      <c r="A397" s="14"/>
      <c r="B397" s="33">
        <v>390</v>
      </c>
      <c r="C397" s="17" t="s">
        <v>208</v>
      </c>
      <c r="D397" s="4">
        <v>23</v>
      </c>
      <c r="E397" s="4" t="s">
        <v>6</v>
      </c>
      <c r="F397" s="37">
        <v>86.27</v>
      </c>
      <c r="G397" s="26"/>
      <c r="H397" s="8" t="str">
        <f t="shared" si="8"/>
        <v>-</v>
      </c>
      <c r="I397" s="12"/>
      <c r="J397" s="43">
        <v>2</v>
      </c>
      <c r="K397" s="61" t="s">
        <v>249</v>
      </c>
      <c r="L397" s="76" t="s">
        <v>362</v>
      </c>
      <c r="M397" s="69" t="s">
        <v>286</v>
      </c>
    </row>
    <row r="398" spans="1:13" ht="11.25">
      <c r="A398" s="14"/>
      <c r="B398" s="33">
        <v>391</v>
      </c>
      <c r="C398" s="17" t="s">
        <v>208</v>
      </c>
      <c r="D398" s="4">
        <v>24</v>
      </c>
      <c r="E398" s="4" t="s">
        <v>5</v>
      </c>
      <c r="F398" s="34">
        <v>66.41</v>
      </c>
      <c r="G398" s="26"/>
      <c r="H398" s="8"/>
      <c r="I398" s="12"/>
      <c r="J398" s="43">
        <v>2</v>
      </c>
      <c r="K398" s="61" t="s">
        <v>249</v>
      </c>
      <c r="L398" s="76" t="s">
        <v>362</v>
      </c>
      <c r="M398" s="69" t="s">
        <v>286</v>
      </c>
    </row>
    <row r="399" spans="1:13" ht="11.25">
      <c r="A399" s="14"/>
      <c r="B399" s="97">
        <v>392</v>
      </c>
      <c r="C399" s="17" t="s">
        <v>208</v>
      </c>
      <c r="D399" s="4">
        <v>24</v>
      </c>
      <c r="E399" s="4" t="s">
        <v>4</v>
      </c>
      <c r="F399" s="34">
        <v>40.61</v>
      </c>
      <c r="G399" s="26">
        <v>52.45</v>
      </c>
      <c r="H399" s="9">
        <f>IF((F399&lt;&gt;0)*AND(G399&lt;&gt;0),F399-G399,"-")</f>
        <v>-11.840000000000003</v>
      </c>
      <c r="I399" s="12">
        <v>91</v>
      </c>
      <c r="J399" s="44">
        <v>1</v>
      </c>
      <c r="K399" s="62" t="s">
        <v>385</v>
      </c>
      <c r="L399" s="77" t="s">
        <v>362</v>
      </c>
      <c r="M399" s="66" t="s">
        <v>209</v>
      </c>
    </row>
    <row r="400" spans="1:13" ht="11.25">
      <c r="A400" s="14"/>
      <c r="B400" s="33">
        <v>393</v>
      </c>
      <c r="C400" s="17" t="s">
        <v>208</v>
      </c>
      <c r="D400" s="4">
        <v>24</v>
      </c>
      <c r="E400" s="4" t="s">
        <v>4</v>
      </c>
      <c r="F400" s="34">
        <v>41.66</v>
      </c>
      <c r="G400" s="26"/>
      <c r="H400" s="8" t="str">
        <f t="shared" si="8"/>
        <v>-</v>
      </c>
      <c r="I400" s="12"/>
      <c r="J400" s="43">
        <v>2</v>
      </c>
      <c r="K400" s="61" t="s">
        <v>403</v>
      </c>
      <c r="L400" s="76" t="s">
        <v>362</v>
      </c>
      <c r="M400" s="69" t="s">
        <v>286</v>
      </c>
    </row>
    <row r="401" spans="1:13" ht="11.25">
      <c r="A401" s="14"/>
      <c r="B401" s="33">
        <v>394</v>
      </c>
      <c r="C401" s="17" t="s">
        <v>208</v>
      </c>
      <c r="D401" s="4">
        <v>24</v>
      </c>
      <c r="E401" s="4" t="s">
        <v>4</v>
      </c>
      <c r="F401" s="34">
        <v>27.67</v>
      </c>
      <c r="G401" s="26"/>
      <c r="H401" s="8" t="str">
        <f t="shared" si="8"/>
        <v>-</v>
      </c>
      <c r="I401" s="12"/>
      <c r="J401" s="43">
        <v>2</v>
      </c>
      <c r="K401" s="61" t="s">
        <v>256</v>
      </c>
      <c r="L401" s="76" t="s">
        <v>362</v>
      </c>
      <c r="M401" s="69" t="s">
        <v>286</v>
      </c>
    </row>
    <row r="402" spans="1:13" ht="11.25">
      <c r="A402" s="14"/>
      <c r="B402" s="33">
        <v>395</v>
      </c>
      <c r="C402" s="17" t="s">
        <v>208</v>
      </c>
      <c r="D402" s="4">
        <v>24</v>
      </c>
      <c r="E402" s="4" t="s">
        <v>4</v>
      </c>
      <c r="F402" s="34">
        <v>27.8</v>
      </c>
      <c r="G402" s="26"/>
      <c r="H402" s="8" t="str">
        <f aca="true" t="shared" si="9" ref="H402:H412">IF((F402&lt;&gt;0)*AND(G402&lt;&gt;0),F402-G402,"-")</f>
        <v>-</v>
      </c>
      <c r="I402" s="12"/>
      <c r="J402" s="43">
        <v>2</v>
      </c>
      <c r="K402" s="61" t="s">
        <v>254</v>
      </c>
      <c r="L402" s="76" t="s">
        <v>362</v>
      </c>
      <c r="M402" s="69" t="s">
        <v>286</v>
      </c>
    </row>
    <row r="403" spans="1:13" ht="11.25">
      <c r="A403" s="14"/>
      <c r="B403" s="33">
        <v>396</v>
      </c>
      <c r="C403" s="17" t="s">
        <v>208</v>
      </c>
      <c r="D403" s="4">
        <v>24</v>
      </c>
      <c r="E403" s="4" t="s">
        <v>4</v>
      </c>
      <c r="F403" s="34">
        <v>27.67</v>
      </c>
      <c r="G403" s="26"/>
      <c r="H403" s="8" t="str">
        <f t="shared" si="9"/>
        <v>-</v>
      </c>
      <c r="I403" s="12"/>
      <c r="J403" s="43">
        <v>2</v>
      </c>
      <c r="K403" s="61" t="s">
        <v>254</v>
      </c>
      <c r="L403" s="76" t="s">
        <v>362</v>
      </c>
      <c r="M403" s="69" t="s">
        <v>286</v>
      </c>
    </row>
    <row r="404" spans="1:13" ht="11.25">
      <c r="A404" s="14"/>
      <c r="B404" s="33">
        <v>397</v>
      </c>
      <c r="C404" s="17" t="s">
        <v>208</v>
      </c>
      <c r="D404" s="4">
        <v>24</v>
      </c>
      <c r="E404" s="4" t="s">
        <v>4</v>
      </c>
      <c r="F404" s="37">
        <v>40.32</v>
      </c>
      <c r="G404" s="26"/>
      <c r="H404" s="8"/>
      <c r="I404" s="12"/>
      <c r="J404" s="43">
        <v>2</v>
      </c>
      <c r="K404" s="61" t="s">
        <v>296</v>
      </c>
      <c r="L404" s="76" t="s">
        <v>362</v>
      </c>
      <c r="M404" s="69" t="s">
        <v>286</v>
      </c>
    </row>
    <row r="405" spans="1:13" ht="11.25">
      <c r="A405" s="14"/>
      <c r="B405" s="33">
        <v>398</v>
      </c>
      <c r="C405" s="17" t="s">
        <v>208</v>
      </c>
      <c r="D405" s="4">
        <v>24</v>
      </c>
      <c r="E405" s="4" t="s">
        <v>5</v>
      </c>
      <c r="F405" s="37">
        <v>60.37</v>
      </c>
      <c r="G405" s="26"/>
      <c r="H405" s="8" t="str">
        <f t="shared" si="9"/>
        <v>-</v>
      </c>
      <c r="I405" s="12"/>
      <c r="J405" s="43">
        <v>2</v>
      </c>
      <c r="K405" s="61" t="s">
        <v>206</v>
      </c>
      <c r="L405" s="76" t="s">
        <v>362</v>
      </c>
      <c r="M405" s="69" t="s">
        <v>286</v>
      </c>
    </row>
    <row r="406" spans="1:13" ht="36" customHeight="1">
      <c r="A406" s="14"/>
      <c r="B406" s="97">
        <v>399</v>
      </c>
      <c r="C406" s="17" t="s">
        <v>208</v>
      </c>
      <c r="D406" s="4">
        <v>24</v>
      </c>
      <c r="E406" s="4" t="s">
        <v>6</v>
      </c>
      <c r="F406" s="37">
        <v>86.27</v>
      </c>
      <c r="G406" s="26">
        <v>86.27</v>
      </c>
      <c r="H406" s="8">
        <f>IF((F406&lt;&gt;0)*AND(G406&lt;&gt;0),F406-G406,"-")</f>
        <v>0</v>
      </c>
      <c r="I406" s="12">
        <v>115</v>
      </c>
      <c r="J406" s="44">
        <v>1</v>
      </c>
      <c r="K406" s="62" t="s">
        <v>42</v>
      </c>
      <c r="L406" s="77" t="s">
        <v>233</v>
      </c>
      <c r="M406" s="67" t="s">
        <v>353</v>
      </c>
    </row>
    <row r="407" spans="1:13" ht="11.25">
      <c r="A407" s="14"/>
      <c r="B407" s="33">
        <v>400</v>
      </c>
      <c r="C407" s="17" t="s">
        <v>208</v>
      </c>
      <c r="D407" s="4">
        <v>25</v>
      </c>
      <c r="E407" s="4" t="s">
        <v>5</v>
      </c>
      <c r="F407" s="34">
        <v>66.41</v>
      </c>
      <c r="G407" s="26"/>
      <c r="H407" s="8"/>
      <c r="I407" s="12"/>
      <c r="J407" s="43">
        <v>2</v>
      </c>
      <c r="K407" s="61" t="s">
        <v>249</v>
      </c>
      <c r="L407" s="76" t="s">
        <v>362</v>
      </c>
      <c r="M407" s="69" t="s">
        <v>374</v>
      </c>
    </row>
    <row r="408" spans="1:13" ht="11.25">
      <c r="A408" s="14"/>
      <c r="B408" s="33">
        <v>401</v>
      </c>
      <c r="C408" s="17" t="s">
        <v>208</v>
      </c>
      <c r="D408" s="4">
        <v>25</v>
      </c>
      <c r="E408" s="4" t="s">
        <v>4</v>
      </c>
      <c r="F408" s="34">
        <v>40.61</v>
      </c>
      <c r="G408" s="27"/>
      <c r="H408" s="11"/>
      <c r="I408" s="13"/>
      <c r="J408" s="43">
        <v>2</v>
      </c>
      <c r="K408" s="61" t="s">
        <v>249</v>
      </c>
      <c r="L408" s="76" t="s">
        <v>362</v>
      </c>
      <c r="M408" s="69" t="s">
        <v>374</v>
      </c>
    </row>
    <row r="409" spans="1:13" ht="11.25">
      <c r="A409" s="14"/>
      <c r="B409" s="33">
        <v>402</v>
      </c>
      <c r="C409" s="17" t="s">
        <v>208</v>
      </c>
      <c r="D409" s="4">
        <v>25</v>
      </c>
      <c r="E409" s="4" t="s">
        <v>4</v>
      </c>
      <c r="F409" s="34">
        <v>41.66</v>
      </c>
      <c r="G409" s="26"/>
      <c r="H409" s="8"/>
      <c r="I409" s="12"/>
      <c r="J409" s="43">
        <v>2</v>
      </c>
      <c r="K409" s="61" t="s">
        <v>249</v>
      </c>
      <c r="L409" s="76" t="s">
        <v>362</v>
      </c>
      <c r="M409" s="69" t="s">
        <v>374</v>
      </c>
    </row>
    <row r="410" spans="1:13" ht="11.25">
      <c r="A410" s="14"/>
      <c r="B410" s="33">
        <v>403</v>
      </c>
      <c r="C410" s="17" t="s">
        <v>208</v>
      </c>
      <c r="D410" s="4">
        <v>25</v>
      </c>
      <c r="E410" s="4" t="s">
        <v>4</v>
      </c>
      <c r="F410" s="34">
        <v>27.67</v>
      </c>
      <c r="G410" s="26"/>
      <c r="H410" s="8" t="str">
        <f t="shared" si="9"/>
        <v>-</v>
      </c>
      <c r="I410" s="12"/>
      <c r="J410" s="43">
        <v>2</v>
      </c>
      <c r="K410" s="61" t="s">
        <v>249</v>
      </c>
      <c r="L410" s="76" t="s">
        <v>362</v>
      </c>
      <c r="M410" s="69" t="s">
        <v>374</v>
      </c>
    </row>
    <row r="411" spans="1:13" ht="11.25">
      <c r="A411" s="14"/>
      <c r="B411" s="33">
        <v>404</v>
      </c>
      <c r="C411" s="17" t="s">
        <v>208</v>
      </c>
      <c r="D411" s="4">
        <v>25</v>
      </c>
      <c r="E411" s="4" t="s">
        <v>4</v>
      </c>
      <c r="F411" s="34">
        <v>27.8</v>
      </c>
      <c r="G411" s="26"/>
      <c r="H411" s="8" t="str">
        <f t="shared" si="9"/>
        <v>-</v>
      </c>
      <c r="I411" s="12"/>
      <c r="J411" s="43">
        <v>2</v>
      </c>
      <c r="K411" s="61" t="s">
        <v>249</v>
      </c>
      <c r="L411" s="76" t="s">
        <v>362</v>
      </c>
      <c r="M411" s="69" t="s">
        <v>374</v>
      </c>
    </row>
    <row r="412" spans="1:13" ht="11.25">
      <c r="A412" s="14"/>
      <c r="B412" s="33">
        <v>405</v>
      </c>
      <c r="C412" s="17" t="s">
        <v>208</v>
      </c>
      <c r="D412" s="4">
        <v>25</v>
      </c>
      <c r="E412" s="4" t="s">
        <v>4</v>
      </c>
      <c r="F412" s="34">
        <v>27.67</v>
      </c>
      <c r="G412" s="26"/>
      <c r="H412" s="8" t="str">
        <f t="shared" si="9"/>
        <v>-</v>
      </c>
      <c r="I412" s="12"/>
      <c r="J412" s="43">
        <v>2</v>
      </c>
      <c r="K412" s="61" t="s">
        <v>249</v>
      </c>
      <c r="L412" s="76" t="s">
        <v>362</v>
      </c>
      <c r="M412" s="69" t="s">
        <v>374</v>
      </c>
    </row>
    <row r="413" spans="1:13" ht="11.25">
      <c r="A413" s="14"/>
      <c r="B413" s="33">
        <v>406</v>
      </c>
      <c r="C413" s="17" t="s">
        <v>208</v>
      </c>
      <c r="D413" s="4">
        <v>25</v>
      </c>
      <c r="E413" s="4" t="s">
        <v>4</v>
      </c>
      <c r="F413" s="37">
        <v>40.32</v>
      </c>
      <c r="G413" s="26"/>
      <c r="H413" s="8"/>
      <c r="I413" s="12"/>
      <c r="J413" s="43">
        <v>2</v>
      </c>
      <c r="K413" s="61" t="s">
        <v>249</v>
      </c>
      <c r="L413" s="76" t="s">
        <v>362</v>
      </c>
      <c r="M413" s="69" t="s">
        <v>286</v>
      </c>
    </row>
    <row r="414" spans="1:13" ht="11.25">
      <c r="A414" s="14"/>
      <c r="B414" s="33">
        <v>407</v>
      </c>
      <c r="C414" s="17" t="s">
        <v>208</v>
      </c>
      <c r="D414" s="4">
        <v>25</v>
      </c>
      <c r="E414" s="4" t="s">
        <v>5</v>
      </c>
      <c r="F414" s="37">
        <v>60.37</v>
      </c>
      <c r="G414" s="26"/>
      <c r="H414" s="8"/>
      <c r="I414" s="12"/>
      <c r="J414" s="43">
        <v>2</v>
      </c>
      <c r="K414" s="61" t="s">
        <v>249</v>
      </c>
      <c r="L414" s="76" t="s">
        <v>362</v>
      </c>
      <c r="M414" s="69" t="s">
        <v>286</v>
      </c>
    </row>
    <row r="415" spans="1:13" ht="12" thickBot="1">
      <c r="A415" s="14"/>
      <c r="B415" s="38">
        <v>408</v>
      </c>
      <c r="C415" s="39" t="s">
        <v>208</v>
      </c>
      <c r="D415" s="40">
        <v>25</v>
      </c>
      <c r="E415" s="40" t="s">
        <v>6</v>
      </c>
      <c r="F415" s="41">
        <v>86.27</v>
      </c>
      <c r="G415" s="26"/>
      <c r="H415" s="8"/>
      <c r="I415" s="12"/>
      <c r="J415" s="43">
        <v>2</v>
      </c>
      <c r="K415" s="61" t="s">
        <v>249</v>
      </c>
      <c r="L415" s="76" t="s">
        <v>362</v>
      </c>
      <c r="M415" s="69" t="s">
        <v>374</v>
      </c>
    </row>
    <row r="417" spans="2:13" ht="12.75" customHeight="1">
      <c r="B417" s="108" t="s">
        <v>356</v>
      </c>
      <c r="C417" s="108"/>
      <c r="D417" s="108"/>
      <c r="E417" s="108"/>
      <c r="F417" s="108"/>
      <c r="G417" s="95">
        <v>44.26</v>
      </c>
      <c r="H417" s="8" t="str">
        <f aca="true" t="shared" si="10" ref="H417:H429">IF((F417&lt;&gt;0)*AND(G417&lt;&gt;0),F417-G417,"-")</f>
        <v>-</v>
      </c>
      <c r="I417" s="12">
        <v>23</v>
      </c>
      <c r="J417" s="44">
        <v>1</v>
      </c>
      <c r="K417" s="63" t="s">
        <v>103</v>
      </c>
      <c r="L417" s="77" t="s">
        <v>104</v>
      </c>
      <c r="M417" s="66" t="s">
        <v>323</v>
      </c>
    </row>
    <row r="418" spans="2:13" ht="45">
      <c r="B418" s="108"/>
      <c r="C418" s="108"/>
      <c r="D418" s="108"/>
      <c r="E418" s="108"/>
      <c r="F418" s="108"/>
      <c r="G418" s="96">
        <v>37.57</v>
      </c>
      <c r="H418" s="11" t="str">
        <f t="shared" si="10"/>
        <v>-</v>
      </c>
      <c r="I418" s="13">
        <v>68</v>
      </c>
      <c r="J418" s="45">
        <v>1</v>
      </c>
      <c r="K418" s="62" t="s">
        <v>90</v>
      </c>
      <c r="L418" s="81" t="s">
        <v>132</v>
      </c>
      <c r="M418" s="68" t="s">
        <v>350</v>
      </c>
    </row>
    <row r="419" spans="2:13" ht="14.25" customHeight="1">
      <c r="B419" s="108"/>
      <c r="C419" s="108"/>
      <c r="D419" s="108"/>
      <c r="E419" s="108"/>
      <c r="F419" s="108"/>
      <c r="G419" s="95"/>
      <c r="H419" s="8"/>
      <c r="I419" s="12"/>
      <c r="J419" s="44"/>
      <c r="K419" s="62"/>
      <c r="L419" s="77"/>
      <c r="M419" s="70"/>
    </row>
    <row r="420" spans="2:13" ht="24" customHeight="1">
      <c r="B420" s="108"/>
      <c r="C420" s="108"/>
      <c r="D420" s="108"/>
      <c r="E420" s="108"/>
      <c r="F420" s="108"/>
      <c r="G420" s="95">
        <v>50.2</v>
      </c>
      <c r="H420" s="8" t="str">
        <f t="shared" si="10"/>
        <v>-</v>
      </c>
      <c r="I420" s="12">
        <v>22</v>
      </c>
      <c r="J420" s="44">
        <v>1</v>
      </c>
      <c r="K420" s="62" t="s">
        <v>117</v>
      </c>
      <c r="L420" s="77" t="s">
        <v>232</v>
      </c>
      <c r="M420" s="66"/>
    </row>
    <row r="421" spans="2:13" ht="11.25">
      <c r="B421" s="108"/>
      <c r="C421" s="108"/>
      <c r="D421" s="108"/>
      <c r="E421" s="108"/>
      <c r="F421" s="108"/>
      <c r="G421" s="95">
        <v>52.45</v>
      </c>
      <c r="H421" s="8" t="str">
        <f t="shared" si="10"/>
        <v>-</v>
      </c>
      <c r="I421" s="12">
        <v>26</v>
      </c>
      <c r="J421" s="44">
        <v>1</v>
      </c>
      <c r="K421" s="62" t="s">
        <v>32</v>
      </c>
      <c r="L421" s="78"/>
      <c r="M421" s="66" t="s">
        <v>322</v>
      </c>
    </row>
    <row r="422" spans="2:13" ht="11.25">
      <c r="B422" s="108"/>
      <c r="C422" s="108"/>
      <c r="D422" s="108"/>
      <c r="E422" s="108"/>
      <c r="F422" s="108"/>
      <c r="G422" s="95">
        <v>42.4</v>
      </c>
      <c r="H422" s="8" t="str">
        <f t="shared" si="10"/>
        <v>-</v>
      </c>
      <c r="I422" s="12">
        <v>154</v>
      </c>
      <c r="J422" s="44">
        <v>1</v>
      </c>
      <c r="K422" s="63" t="s">
        <v>109</v>
      </c>
      <c r="L422" s="77" t="s">
        <v>121</v>
      </c>
      <c r="M422" s="67" t="s">
        <v>120</v>
      </c>
    </row>
    <row r="423" spans="2:13" ht="33.75">
      <c r="B423" s="108"/>
      <c r="C423" s="108"/>
      <c r="D423" s="108"/>
      <c r="E423" s="108"/>
      <c r="F423" s="108"/>
      <c r="G423" s="26">
        <v>50.21</v>
      </c>
      <c r="H423" s="8" t="str">
        <f>IF((F423&lt;&gt;0)*AND(G423&lt;&gt;0),F423-G423,"-")</f>
        <v>-</v>
      </c>
      <c r="I423" s="12">
        <v>27</v>
      </c>
      <c r="J423" s="44">
        <v>1</v>
      </c>
      <c r="K423" s="63" t="s">
        <v>101</v>
      </c>
      <c r="L423" s="83" t="s">
        <v>124</v>
      </c>
      <c r="M423" s="66" t="s">
        <v>348</v>
      </c>
    </row>
    <row r="424" spans="2:13" ht="33.75">
      <c r="B424" s="108"/>
      <c r="C424" s="108"/>
      <c r="D424" s="108"/>
      <c r="E424" s="108"/>
      <c r="F424" s="108"/>
      <c r="G424" s="95">
        <v>43.95</v>
      </c>
      <c r="H424" s="8" t="str">
        <f>IF((F424&lt;&gt;0)*AND(G424&lt;&gt;0),F424-G424,"-")</f>
        <v>-</v>
      </c>
      <c r="I424" s="12">
        <v>54</v>
      </c>
      <c r="J424" s="44">
        <v>1</v>
      </c>
      <c r="K424" s="62" t="s">
        <v>35</v>
      </c>
      <c r="L424" s="77" t="s">
        <v>126</v>
      </c>
      <c r="M424" s="68" t="s">
        <v>352</v>
      </c>
    </row>
    <row r="425" spans="2:13" ht="11.25">
      <c r="B425" s="108"/>
      <c r="C425" s="108"/>
      <c r="D425" s="108"/>
      <c r="E425" s="108"/>
      <c r="F425" s="108"/>
      <c r="G425" s="26">
        <v>50.4</v>
      </c>
      <c r="H425" s="8" t="str">
        <f>IF((F425&lt;&gt;0)*AND(G425&lt;&gt;0),F425-G425,"-")</f>
        <v>-</v>
      </c>
      <c r="I425" s="12">
        <v>121</v>
      </c>
      <c r="J425" s="44">
        <v>1</v>
      </c>
      <c r="K425" s="62" t="s">
        <v>50</v>
      </c>
      <c r="L425" s="77" t="s">
        <v>94</v>
      </c>
      <c r="M425" s="67" t="s">
        <v>322</v>
      </c>
    </row>
    <row r="426" spans="2:13" ht="11.25">
      <c r="B426" s="108"/>
      <c r="C426" s="108"/>
      <c r="D426" s="108"/>
      <c r="E426" s="108"/>
      <c r="F426" s="108"/>
      <c r="G426" s="26">
        <v>40.13</v>
      </c>
      <c r="H426" s="8" t="str">
        <f>IF((F426&lt;&gt;0)*AND(G426&lt;&gt;0),F426-G426,"-")</f>
        <v>-</v>
      </c>
      <c r="I426" s="12">
        <v>62</v>
      </c>
      <c r="J426" s="44">
        <v>1</v>
      </c>
      <c r="K426" s="63" t="s">
        <v>97</v>
      </c>
      <c r="L426" s="77" t="s">
        <v>102</v>
      </c>
      <c r="M426" s="67" t="s">
        <v>322</v>
      </c>
    </row>
    <row r="427" spans="2:13" ht="22.5">
      <c r="B427" s="108"/>
      <c r="C427" s="108"/>
      <c r="D427" s="108"/>
      <c r="E427" s="108"/>
      <c r="F427" s="108"/>
      <c r="G427" s="95">
        <v>40.13</v>
      </c>
      <c r="H427" s="8" t="str">
        <f t="shared" si="10"/>
        <v>-</v>
      </c>
      <c r="I427" s="12">
        <v>77</v>
      </c>
      <c r="J427" s="44">
        <v>1</v>
      </c>
      <c r="K427" s="62" t="s">
        <v>89</v>
      </c>
      <c r="L427" s="78"/>
      <c r="M427" s="67" t="s">
        <v>322</v>
      </c>
    </row>
    <row r="428" spans="2:13" ht="11.25">
      <c r="B428" s="108"/>
      <c r="C428" s="108"/>
      <c r="D428" s="108"/>
      <c r="E428" s="108"/>
      <c r="F428" s="108"/>
      <c r="G428" s="26"/>
      <c r="H428" s="8"/>
      <c r="I428" s="12"/>
      <c r="J428" s="44"/>
      <c r="K428" s="62"/>
      <c r="L428" s="77"/>
      <c r="M428" s="66"/>
    </row>
    <row r="429" spans="2:13" ht="11.25">
      <c r="B429" s="108"/>
      <c r="C429" s="108"/>
      <c r="D429" s="108"/>
      <c r="E429" s="108"/>
      <c r="F429" s="108"/>
      <c r="G429" s="95">
        <v>40.3</v>
      </c>
      <c r="H429" s="8" t="str">
        <f t="shared" si="10"/>
        <v>-</v>
      </c>
      <c r="I429" s="12">
        <v>51</v>
      </c>
      <c r="J429" s="44">
        <v>1</v>
      </c>
      <c r="K429" s="63" t="s">
        <v>112</v>
      </c>
      <c r="L429" s="77" t="s">
        <v>113</v>
      </c>
      <c r="M429" s="67" t="s">
        <v>120</v>
      </c>
    </row>
    <row r="430" spans="1:13" ht="39" customHeight="1">
      <c r="A430" s="14"/>
      <c r="B430" s="108"/>
      <c r="C430" s="108"/>
      <c r="D430" s="108"/>
      <c r="E430" s="108"/>
      <c r="F430" s="108"/>
      <c r="G430" s="28">
        <v>77.3</v>
      </c>
      <c r="H430" s="8" t="str">
        <f>IF((F430&lt;&gt;0)*AND(G430&lt;&gt;0),F430-G430,"-")</f>
        <v>-</v>
      </c>
      <c r="I430" s="12">
        <v>129</v>
      </c>
      <c r="J430" s="44">
        <v>1</v>
      </c>
      <c r="K430" s="62" t="s">
        <v>37</v>
      </c>
      <c r="L430" s="77" t="s">
        <v>36</v>
      </c>
      <c r="M430" s="67" t="s">
        <v>347</v>
      </c>
    </row>
    <row r="431" spans="1:13" ht="11.25">
      <c r="A431" s="14"/>
      <c r="B431" s="108"/>
      <c r="C431" s="108"/>
      <c r="D431" s="108"/>
      <c r="E431" s="108"/>
      <c r="F431" s="108"/>
      <c r="G431" s="26">
        <v>48.9</v>
      </c>
      <c r="H431" s="8" t="str">
        <f>IF((F431&lt;&gt;0)*AND(G431&lt;&gt;0),F431-G431,"-")</f>
        <v>-</v>
      </c>
      <c r="I431" s="12">
        <v>107</v>
      </c>
      <c r="J431" s="44">
        <v>1</v>
      </c>
      <c r="K431" s="62" t="s">
        <v>305</v>
      </c>
      <c r="L431" s="77" t="s">
        <v>306</v>
      </c>
      <c r="M431" s="67" t="s">
        <v>322</v>
      </c>
    </row>
    <row r="432" spans="1:13" ht="22.5" customHeight="1">
      <c r="A432" s="14"/>
      <c r="B432" s="108"/>
      <c r="C432" s="108"/>
      <c r="D432" s="108"/>
      <c r="E432" s="108"/>
      <c r="F432" s="108"/>
      <c r="G432" s="26">
        <v>76.9</v>
      </c>
      <c r="H432" s="8" t="str">
        <f>IF((F432&lt;&gt;0)*AND(G432&lt;&gt;0),F432-G432,"-")</f>
        <v>-</v>
      </c>
      <c r="I432" s="12">
        <v>94</v>
      </c>
      <c r="J432" s="44">
        <v>1</v>
      </c>
      <c r="K432" s="62" t="s">
        <v>46</v>
      </c>
      <c r="L432" s="77"/>
      <c r="M432" s="66" t="s">
        <v>209</v>
      </c>
    </row>
    <row r="433" spans="1:13" ht="11.25">
      <c r="A433" s="14"/>
      <c r="B433" s="108"/>
      <c r="C433" s="108"/>
      <c r="D433" s="108"/>
      <c r="E433" s="108"/>
      <c r="F433" s="108"/>
      <c r="G433" s="26"/>
      <c r="H433" s="8"/>
      <c r="I433" s="12"/>
      <c r="J433" s="44"/>
      <c r="K433" s="63"/>
      <c r="L433" s="77"/>
      <c r="M433" s="67"/>
    </row>
    <row r="434" spans="1:13" ht="33.75">
      <c r="A434" s="14"/>
      <c r="B434" s="108"/>
      <c r="C434" s="108"/>
      <c r="D434" s="108"/>
      <c r="E434" s="108"/>
      <c r="F434" s="108"/>
      <c r="G434" s="26">
        <v>64.28</v>
      </c>
      <c r="H434" s="8" t="str">
        <f aca="true" t="shared" si="11" ref="H434:H443">IF((F434&lt;&gt;0)*AND(G434&lt;&gt;0),F434-G434,"-")</f>
        <v>-</v>
      </c>
      <c r="I434" s="12">
        <v>94</v>
      </c>
      <c r="J434" s="44">
        <v>1</v>
      </c>
      <c r="K434" s="62" t="s">
        <v>17</v>
      </c>
      <c r="L434" s="77" t="s">
        <v>123</v>
      </c>
      <c r="M434" s="67" t="s">
        <v>322</v>
      </c>
    </row>
    <row r="435" spans="1:13" ht="11.25">
      <c r="A435" s="14"/>
      <c r="B435" s="108"/>
      <c r="C435" s="108"/>
      <c r="D435" s="108"/>
      <c r="E435" s="108"/>
      <c r="F435" s="108"/>
      <c r="G435" s="26">
        <v>64.28</v>
      </c>
      <c r="H435" s="8" t="str">
        <f t="shared" si="11"/>
        <v>-</v>
      </c>
      <c r="I435" s="12">
        <v>99</v>
      </c>
      <c r="J435" s="44">
        <v>1</v>
      </c>
      <c r="K435" s="62" t="s">
        <v>122</v>
      </c>
      <c r="L435" s="77" t="s">
        <v>105</v>
      </c>
      <c r="M435" s="66"/>
    </row>
    <row r="436" spans="1:13" ht="11.25">
      <c r="A436" s="14"/>
      <c r="B436" s="108"/>
      <c r="C436" s="108"/>
      <c r="D436" s="108"/>
      <c r="E436" s="108"/>
      <c r="F436" s="108"/>
      <c r="G436" s="26">
        <v>64.28</v>
      </c>
      <c r="H436" s="8" t="str">
        <f t="shared" si="11"/>
        <v>-</v>
      </c>
      <c r="I436" s="12">
        <v>109</v>
      </c>
      <c r="J436" s="44">
        <v>1</v>
      </c>
      <c r="K436" s="63" t="s">
        <v>111</v>
      </c>
      <c r="L436" s="77"/>
      <c r="M436" s="67" t="s">
        <v>322</v>
      </c>
    </row>
    <row r="437" spans="1:13" ht="11.25">
      <c r="A437" s="14"/>
      <c r="B437" s="108"/>
      <c r="C437" s="108"/>
      <c r="D437" s="108"/>
      <c r="E437" s="108"/>
      <c r="F437" s="108"/>
      <c r="G437" s="26">
        <v>43.95</v>
      </c>
      <c r="H437" s="8" t="str">
        <f t="shared" si="11"/>
        <v>-</v>
      </c>
      <c r="I437" s="12">
        <v>49</v>
      </c>
      <c r="J437" s="44">
        <v>1</v>
      </c>
      <c r="K437" s="62" t="s">
        <v>12</v>
      </c>
      <c r="L437" s="77"/>
      <c r="M437" s="67" t="s">
        <v>351</v>
      </c>
    </row>
    <row r="438" spans="1:13" ht="33.75">
      <c r="A438" s="14"/>
      <c r="B438" s="108"/>
      <c r="C438" s="108"/>
      <c r="D438" s="108"/>
      <c r="E438" s="108"/>
      <c r="F438" s="108"/>
      <c r="G438" s="26">
        <v>64.28</v>
      </c>
      <c r="H438" s="8" t="str">
        <f t="shared" si="11"/>
        <v>-</v>
      </c>
      <c r="I438" s="12">
        <v>19</v>
      </c>
      <c r="J438" s="44">
        <v>1</v>
      </c>
      <c r="K438" s="62" t="s">
        <v>11</v>
      </c>
      <c r="L438" s="77" t="s">
        <v>228</v>
      </c>
      <c r="M438" s="66"/>
    </row>
    <row r="439" spans="1:13" ht="33.75">
      <c r="A439" s="14"/>
      <c r="B439" s="108"/>
      <c r="C439" s="108"/>
      <c r="D439" s="108"/>
      <c r="E439" s="108"/>
      <c r="F439" s="108"/>
      <c r="G439" s="26">
        <v>43.3</v>
      </c>
      <c r="H439" s="8" t="str">
        <f t="shared" si="11"/>
        <v>-</v>
      </c>
      <c r="I439" s="12"/>
      <c r="J439" s="44">
        <v>1</v>
      </c>
      <c r="K439" s="63" t="s">
        <v>114</v>
      </c>
      <c r="L439" s="77" t="s">
        <v>116</v>
      </c>
      <c r="M439" s="67" t="s">
        <v>120</v>
      </c>
    </row>
    <row r="440" spans="1:13" ht="21.75" customHeight="1">
      <c r="A440" s="14"/>
      <c r="B440" s="108"/>
      <c r="C440" s="108"/>
      <c r="D440" s="108"/>
      <c r="E440" s="108"/>
      <c r="F440" s="108"/>
      <c r="G440" s="27">
        <v>50.21</v>
      </c>
      <c r="H440" s="11" t="str">
        <f t="shared" si="11"/>
        <v>-</v>
      </c>
      <c r="I440" s="13">
        <v>127</v>
      </c>
      <c r="J440" s="45">
        <v>1</v>
      </c>
      <c r="K440" s="64" t="s">
        <v>72</v>
      </c>
      <c r="L440" s="81"/>
      <c r="M440" s="70" t="s">
        <v>328</v>
      </c>
    </row>
    <row r="441" spans="1:13" ht="11.25">
      <c r="A441" s="14"/>
      <c r="B441" s="108"/>
      <c r="C441" s="108"/>
      <c r="D441" s="108"/>
      <c r="E441" s="108"/>
      <c r="F441" s="108"/>
      <c r="G441" s="26">
        <v>52.45</v>
      </c>
      <c r="H441" s="8" t="str">
        <f t="shared" si="11"/>
        <v>-</v>
      </c>
      <c r="I441" s="12">
        <v>36</v>
      </c>
      <c r="J441" s="44">
        <v>1</v>
      </c>
      <c r="K441" s="63" t="s">
        <v>96</v>
      </c>
      <c r="L441" s="77" t="s">
        <v>106</v>
      </c>
      <c r="M441" s="67" t="s">
        <v>351</v>
      </c>
    </row>
    <row r="442" spans="1:13" ht="11.25">
      <c r="A442" s="14"/>
      <c r="B442" s="108"/>
      <c r="C442" s="108"/>
      <c r="D442" s="108"/>
      <c r="E442" s="108"/>
      <c r="F442" s="108"/>
      <c r="G442" s="26">
        <v>44.26</v>
      </c>
      <c r="H442" s="8" t="str">
        <f t="shared" si="11"/>
        <v>-</v>
      </c>
      <c r="I442" s="12">
        <v>3</v>
      </c>
      <c r="J442" s="44">
        <v>1</v>
      </c>
      <c r="K442" s="62" t="s">
        <v>30</v>
      </c>
      <c r="L442" s="78"/>
      <c r="M442" s="67" t="s">
        <v>324</v>
      </c>
    </row>
    <row r="443" spans="1:13" ht="11.25">
      <c r="A443" s="14"/>
      <c r="B443" s="108"/>
      <c r="C443" s="108"/>
      <c r="D443" s="108"/>
      <c r="E443" s="108"/>
      <c r="F443" s="108"/>
      <c r="G443" s="26">
        <v>44.5</v>
      </c>
      <c r="H443" s="8" t="str">
        <f t="shared" si="11"/>
        <v>-</v>
      </c>
      <c r="I443" s="12">
        <v>37</v>
      </c>
      <c r="J443" s="44">
        <v>1</v>
      </c>
      <c r="K443" s="62" t="s">
        <v>38</v>
      </c>
      <c r="L443" s="77" t="s">
        <v>39</v>
      </c>
      <c r="M443" s="67" t="s">
        <v>322</v>
      </c>
    </row>
    <row r="444" spans="7:13" ht="23.25" customHeight="1">
      <c r="G444" s="26"/>
      <c r="H444" s="8"/>
      <c r="I444" s="12">
        <v>9</v>
      </c>
      <c r="J444" s="44">
        <v>1</v>
      </c>
      <c r="K444" s="63" t="s">
        <v>98</v>
      </c>
      <c r="L444" s="77" t="s">
        <v>329</v>
      </c>
      <c r="M444" s="67" t="s">
        <v>120</v>
      </c>
    </row>
    <row r="446" spans="2:11" ht="12.75">
      <c r="B446" s="109" t="s">
        <v>285</v>
      </c>
      <c r="C446" s="109"/>
      <c r="D446" s="109"/>
      <c r="E446" s="109"/>
      <c r="F446" s="109"/>
      <c r="G446" s="109"/>
      <c r="H446" s="109"/>
      <c r="I446" s="109"/>
      <c r="J446" s="110">
        <f>SUMIF(J8:J429,"=1")</f>
        <v>105</v>
      </c>
      <c r="K446" s="110"/>
    </row>
    <row r="447" spans="9:11" ht="12.75">
      <c r="I447" s="20" t="s">
        <v>129</v>
      </c>
      <c r="J447" s="107">
        <f>SUMIF(M8:M429,"*ДДУ предложен*",J8:J429)</f>
        <v>1</v>
      </c>
      <c r="K447" s="107"/>
    </row>
    <row r="448" spans="9:11" ht="12.75">
      <c r="I448" s="20" t="s">
        <v>127</v>
      </c>
      <c r="J448" s="107">
        <f>SUMIF(M8:M429,"*дду на регистрации*",J8:J429)</f>
        <v>1</v>
      </c>
      <c r="K448" s="107"/>
    </row>
    <row r="449" spans="9:11" ht="12.75">
      <c r="I449" s="20" t="s">
        <v>128</v>
      </c>
      <c r="J449" s="107">
        <f>SUMIF(M8:M429,"*ДДУ Зарег*",J8:J429)</f>
        <v>88</v>
      </c>
      <c r="K449" s="107"/>
    </row>
    <row r="451" spans="2:11" ht="12.75">
      <c r="B451" s="112" t="s">
        <v>222</v>
      </c>
      <c r="C451" s="112"/>
      <c r="D451" s="112"/>
      <c r="E451" s="112"/>
      <c r="F451" s="112"/>
      <c r="G451" s="112"/>
      <c r="H451" s="112"/>
      <c r="I451" s="112"/>
      <c r="J451" s="111">
        <f>SUMIF(J8:J415,"=2")/2</f>
        <v>307</v>
      </c>
      <c r="K451" s="111"/>
    </row>
    <row r="452" spans="2:11" ht="12.75">
      <c r="B452" s="71"/>
      <c r="C452" s="71"/>
      <c r="D452" s="71"/>
      <c r="E452" s="71"/>
      <c r="F452" s="72"/>
      <c r="G452" s="72"/>
      <c r="H452" s="72"/>
      <c r="I452" s="73" t="s">
        <v>287</v>
      </c>
      <c r="J452" s="105">
        <f>SUMIF(M8:M415,"*ДДУ-зарегистрирован*",J8:J415)/2</f>
        <v>306</v>
      </c>
      <c r="K452" s="105"/>
    </row>
    <row r="454" ht="11.25">
      <c r="K454" s="7">
        <f>SUMIF(K8:K415,"*монтаж*спецстрой*",J8:J415)</f>
        <v>104</v>
      </c>
    </row>
    <row r="455" spans="11:12" ht="11.25">
      <c r="K455" s="7">
        <f>SUMIF(K8:K415,"*Белов М.Н.*",J8:J415)</f>
        <v>36</v>
      </c>
      <c r="L455" s="7" t="s">
        <v>254</v>
      </c>
    </row>
    <row r="456" spans="11:12" ht="11.25">
      <c r="K456" s="7">
        <f>SUMIF(K8:K415,"*Езопов В.В.*",J8:J415)</f>
        <v>38</v>
      </c>
      <c r="L456" s="7" t="s">
        <v>258</v>
      </c>
    </row>
  </sheetData>
  <mergeCells count="16">
    <mergeCell ref="B1:M1"/>
    <mergeCell ref="B3:M3"/>
    <mergeCell ref="B6:F6"/>
    <mergeCell ref="G6:I6"/>
    <mergeCell ref="B2:M2"/>
    <mergeCell ref="C4:M4"/>
    <mergeCell ref="J452:K452"/>
    <mergeCell ref="N3:O3"/>
    <mergeCell ref="J447:K447"/>
    <mergeCell ref="B417:F443"/>
    <mergeCell ref="B446:I446"/>
    <mergeCell ref="J446:K446"/>
    <mergeCell ref="J451:K451"/>
    <mergeCell ref="B451:I451"/>
    <mergeCell ref="J449:K449"/>
    <mergeCell ref="J448:K448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SLAVA</cp:lastModifiedBy>
  <cp:lastPrinted>2014-11-01T08:01:22Z</cp:lastPrinted>
  <dcterms:created xsi:type="dcterms:W3CDTF">2012-09-27T17:21:55Z</dcterms:created>
  <dcterms:modified xsi:type="dcterms:W3CDTF">2018-02-08T11:46:20Z</dcterms:modified>
  <cp:category/>
  <cp:version/>
  <cp:contentType/>
  <cp:contentStatus/>
</cp:coreProperties>
</file>